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tabRatio="599" activeTab="0"/>
  </bookViews>
  <sheets>
    <sheet name="Resident" sheetId="1" r:id="rId1"/>
    <sheet name="Non-Resident" sheetId="2" r:id="rId2"/>
  </sheets>
  <definedNames>
    <definedName name="_xlnm.Print_Area" localSheetId="1">'Non-Resident'!$A$1:$O$64</definedName>
    <definedName name="_xlnm.Print_Area" localSheetId="0">'Resident'!$A$1:$O$65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<sst xmlns="http://schemas.openxmlformats.org/spreadsheetml/2006/main" count="155" uniqueCount="64">
  <si>
    <t>Change</t>
  </si>
  <si>
    <t>Undergraduate</t>
  </si>
  <si>
    <t>Business</t>
  </si>
  <si>
    <t>Engineering</t>
  </si>
  <si>
    <t>Graduate</t>
  </si>
  <si>
    <t>MBA Business</t>
  </si>
  <si>
    <t>Other Business</t>
  </si>
  <si>
    <t>Law</t>
  </si>
  <si>
    <t>Colorado Springs</t>
  </si>
  <si>
    <t>Education</t>
  </si>
  <si>
    <t>Denver</t>
  </si>
  <si>
    <t>Liberal Arts</t>
  </si>
  <si>
    <t>Architecture &amp; Planning</t>
  </si>
  <si>
    <t>GSPA</t>
  </si>
  <si>
    <t>Arts &amp; Media</t>
  </si>
  <si>
    <t>Professional</t>
  </si>
  <si>
    <t>Boulder</t>
  </si>
  <si>
    <t xml:space="preserve">Dental Hygiene  </t>
  </si>
  <si>
    <t xml:space="preserve">Nursing </t>
  </si>
  <si>
    <t xml:space="preserve">Masters Public Health </t>
  </si>
  <si>
    <t>Pharmacy</t>
  </si>
  <si>
    <t xml:space="preserve">Medicine  </t>
  </si>
  <si>
    <t xml:space="preserve">Dentistry  </t>
  </si>
  <si>
    <t>All Lower Division</t>
  </si>
  <si>
    <t>Physical Therapy--Doctorate</t>
  </si>
  <si>
    <t>$</t>
  </si>
  <si>
    <t>%</t>
  </si>
  <si>
    <t>Total</t>
  </si>
  <si>
    <t>FY 2005 Cost of Attendance</t>
  </si>
  <si>
    <t>FY 2006 Cost of Attendance</t>
  </si>
  <si>
    <t>Tuition</t>
  </si>
  <si>
    <t>Level III-Bus/Eng/Geropsychology</t>
  </si>
  <si>
    <t>Level II-GSPA/Education</t>
  </si>
  <si>
    <t>Level I-All Other</t>
  </si>
  <si>
    <t>Level IV-Nursing</t>
  </si>
  <si>
    <t>Lower Division--All Students</t>
  </si>
  <si>
    <t>Upper Division--Nursing</t>
  </si>
  <si>
    <t>Footnotes:</t>
  </si>
  <si>
    <t>Journalism / Music</t>
  </si>
  <si>
    <t>Arts &amp; Sciences / All Other</t>
  </si>
  <si>
    <t>Genetic Counseling</t>
  </si>
  <si>
    <t>Pharmacy Doctorate</t>
  </si>
  <si>
    <t>Child Health Associate</t>
  </si>
  <si>
    <t>Upper Division--LAS / Education</t>
  </si>
  <si>
    <t>Upper Division--Business / Engineering</t>
  </si>
  <si>
    <t>Upper Division--Business / Engineering / Arts &amp; Media / Non-Degree</t>
  </si>
  <si>
    <t>Business / Non-Degree</t>
  </si>
  <si>
    <t>Upper Division--Liberal Arts</t>
  </si>
  <si>
    <t>Nursing Doctorate / DNP</t>
  </si>
  <si>
    <t>Basic Clinical Science</t>
  </si>
  <si>
    <t>University of Colorado FY 2006 Annual Tuition and Fee Rates</t>
  </si>
  <si>
    <t>Resident Full-Time (30 Credit Hours)</t>
  </si>
  <si>
    <t>b:  Mandatory fees are charged to students on a semester basis and are directly related to a specific activity/program.  Fees presented do not include instructional course fees.</t>
  </si>
  <si>
    <t>d:  Other is a CCHE approved annual allowance for books and supplies, medical, transportation and personal expenses.</t>
  </si>
  <si>
    <t>Campus</t>
  </si>
  <si>
    <r>
      <t>Health Sciences Center</t>
    </r>
    <r>
      <rPr>
        <b/>
        <i/>
        <sz val="10"/>
        <rFont val="Arial"/>
        <family val="2"/>
      </rPr>
      <t xml:space="preserve"> </t>
    </r>
  </si>
  <si>
    <t>Non-Resident Full-Time (30 Credit Hours)</t>
  </si>
  <si>
    <t>c:  Room and Board for UCB and UCCS undergraduates is the actual rate for a double on campus.  For all other tuition rates, it is a CCHE approved annual allowance (unchanged from FY 2004-05 due to low CPI).</t>
  </si>
  <si>
    <t xml:space="preserve">Tuition </t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</si>
  <si>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</si>
  <si>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</si>
  <si>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</si>
  <si>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>Tuition</t>
    </r>
    <r>
      <rPr>
        <b/>
        <vertAlign val="super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 xml:space="preserve"> </t>
    </r>
  </si>
  <si>
    <r>
      <t xml:space="preserve">a:  Undergraduate tuition rates </t>
    </r>
    <r>
      <rPr>
        <u val="single"/>
        <sz val="8"/>
        <rFont val="Arial"/>
        <family val="2"/>
      </rPr>
      <t>include</t>
    </r>
    <r>
      <rPr>
        <sz val="8"/>
        <rFont val="Arial"/>
        <family val="2"/>
      </rPr>
      <t xml:space="preserve"> the amount offset by the state approprations ($2,400 in FY 2005) or the College Opportunity Fund for eligible students ($2,400 in FY 2006).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</si>
</sst>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CFB87C"/>
      <name val="Arial"/>
      <family val="2"/>
    </font>
    <font>
      <sz val="10"/>
      <color rgb="FFFFC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>
        <color indexed="63"/>
      </left>
      <right style="medium"/>
      <top style="medium"/>
      <bottom/>
    </border>
    <border>
      <left/>
      <right style="thin">
        <color theme="0"/>
      </right>
      <top style="medium"/>
      <bottom/>
    </border>
    <border>
      <left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right" vertical="center"/>
    </xf>
    <xf numFmtId="6" fontId="0" fillId="0" borderId="0" xfId="0" applyNumberFormat="1" applyFont="1" applyBorder="1" applyAlignment="1">
      <alignment horizontal="right" vertical="center"/>
    </xf>
    <xf numFmtId="6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6" fontId="0" fillId="0" borderId="15" xfId="0" applyNumberFormat="1" applyFont="1" applyBorder="1" applyAlignment="1">
      <alignment horizontal="right"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45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6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6" fontId="0" fillId="0" borderId="22" xfId="0" applyNumberFormat="1" applyFont="1" applyFill="1" applyBorder="1" applyAlignment="1">
      <alignment/>
    </xf>
    <xf numFmtId="6" fontId="0" fillId="0" borderId="22" xfId="0" applyNumberFormat="1" applyFont="1" applyBorder="1" applyAlignment="1">
      <alignment/>
    </xf>
    <xf numFmtId="0" fontId="46" fillId="33" borderId="19" xfId="0" applyFont="1" applyFill="1" applyBorder="1" applyAlignment="1">
      <alignment/>
    </xf>
    <xf numFmtId="164" fontId="46" fillId="33" borderId="20" xfId="0" applyNumberFormat="1" applyFont="1" applyFill="1" applyBorder="1" applyAlignment="1">
      <alignment/>
    </xf>
    <xf numFmtId="0" fontId="46" fillId="33" borderId="21" xfId="0" applyFont="1" applyFill="1" applyBorder="1" applyAlignment="1">
      <alignment/>
    </xf>
    <xf numFmtId="164" fontId="46" fillId="33" borderId="21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16" xfId="0" applyFont="1" applyFill="1" applyBorder="1" applyAlignment="1">
      <alignment horizontal="centerContinuous"/>
    </xf>
    <xf numFmtId="0" fontId="47" fillId="34" borderId="10" xfId="0" applyFont="1" applyFill="1" applyBorder="1" applyAlignment="1">
      <alignment horizontal="centerContinuous"/>
    </xf>
    <xf numFmtId="164" fontId="47" fillId="34" borderId="17" xfId="0" applyNumberFormat="1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Continuous"/>
    </xf>
    <xf numFmtId="164" fontId="47" fillId="34" borderId="25" xfId="0" applyNumberFormat="1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right"/>
    </xf>
    <xf numFmtId="164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tabSelected="1" zoomScalePageLayoutView="0" workbookViewId="0" topLeftCell="A2">
      <selection activeCell="O2" sqref="O2"/>
    </sheetView>
  </sheetViews>
  <sheetFormatPr defaultColWidth="8.8515625" defaultRowHeight="12.75"/>
  <cols>
    <col min="1" max="1" width="2.00390625" style="5" customWidth="1"/>
    <col min="2" max="2" width="2.28125" style="5" customWidth="1"/>
    <col min="3" max="3" width="33.7109375" style="5" customWidth="1"/>
    <col min="4" max="7" width="9.140625" style="5" customWidth="1"/>
    <col min="8" max="8" width="9.140625" style="9" customWidth="1"/>
    <col min="9" max="12" width="9.140625" style="5" customWidth="1"/>
    <col min="13" max="13" width="9.140625" style="9" customWidth="1"/>
    <col min="14" max="14" width="9.140625" style="5" customWidth="1"/>
    <col min="15" max="15" width="9.140625" style="9" customWidth="1"/>
    <col min="16" max="24" width="8.8515625" style="4" customWidth="1"/>
    <col min="25" max="16384" width="8.8515625" style="5" customWidth="1"/>
  </cols>
  <sheetData>
    <row r="1" spans="1:15" ht="15.75">
      <c r="A1" s="52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52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4" s="1" customFormat="1" ht="19.5" customHeight="1">
      <c r="A4" s="78"/>
      <c r="B4" s="79"/>
      <c r="C4" s="81"/>
      <c r="D4" s="85" t="s">
        <v>28</v>
      </c>
      <c r="E4" s="85"/>
      <c r="F4" s="85"/>
      <c r="G4" s="85"/>
      <c r="H4" s="85"/>
      <c r="I4" s="85" t="s">
        <v>29</v>
      </c>
      <c r="J4" s="85"/>
      <c r="K4" s="85"/>
      <c r="L4" s="85"/>
      <c r="M4" s="85"/>
      <c r="N4" s="91" t="s">
        <v>25</v>
      </c>
      <c r="O4" s="86" t="s">
        <v>26</v>
      </c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 thickBot="1">
      <c r="A5" s="82" t="s">
        <v>54</v>
      </c>
      <c r="B5" s="83"/>
      <c r="C5" s="83"/>
      <c r="D5" s="89" t="s">
        <v>62</v>
      </c>
      <c r="E5" s="89" t="s">
        <v>59</v>
      </c>
      <c r="F5" s="89" t="s">
        <v>60</v>
      </c>
      <c r="G5" s="89" t="s">
        <v>61</v>
      </c>
      <c r="H5" s="90" t="s">
        <v>27</v>
      </c>
      <c r="I5" s="89" t="s">
        <v>62</v>
      </c>
      <c r="J5" s="89" t="s">
        <v>59</v>
      </c>
      <c r="K5" s="89" t="s">
        <v>60</v>
      </c>
      <c r="L5" s="89" t="s">
        <v>61</v>
      </c>
      <c r="M5" s="90" t="s">
        <v>27</v>
      </c>
      <c r="N5" s="92" t="s">
        <v>0</v>
      </c>
      <c r="O5" s="84" t="s">
        <v>0</v>
      </c>
      <c r="P5" s="58"/>
      <c r="Q5" s="59"/>
      <c r="R5" s="2"/>
      <c r="S5" s="2"/>
      <c r="T5" s="2"/>
      <c r="U5" s="2"/>
      <c r="V5" s="2"/>
      <c r="W5" s="2"/>
      <c r="X5" s="2"/>
    </row>
    <row r="6" spans="1:15" ht="15" customHeight="1">
      <c r="A6" s="60" t="s">
        <v>16</v>
      </c>
      <c r="B6" s="61"/>
      <c r="C6" s="61"/>
      <c r="D6" s="67"/>
      <c r="E6" s="67"/>
      <c r="F6" s="67"/>
      <c r="G6" s="67"/>
      <c r="H6" s="68"/>
      <c r="I6" s="67"/>
      <c r="J6" s="67"/>
      <c r="K6" s="67"/>
      <c r="L6" s="67"/>
      <c r="M6" s="68"/>
      <c r="N6" s="61"/>
      <c r="O6" s="62"/>
    </row>
    <row r="7" spans="1:15" ht="15" customHeight="1">
      <c r="A7" s="17"/>
      <c r="B7" s="18" t="s">
        <v>1</v>
      </c>
      <c r="C7" s="19"/>
      <c r="D7" s="18"/>
      <c r="E7" s="18"/>
      <c r="F7" s="18"/>
      <c r="G7" s="18"/>
      <c r="H7" s="20"/>
      <c r="I7" s="18"/>
      <c r="J7" s="18"/>
      <c r="K7" s="18"/>
      <c r="L7" s="18"/>
      <c r="M7" s="20"/>
      <c r="N7" s="18"/>
      <c r="O7" s="20"/>
    </row>
    <row r="8" spans="1:15" ht="15" customHeight="1">
      <c r="A8" s="21"/>
      <c r="B8" s="3"/>
      <c r="C8" s="22" t="s">
        <v>39</v>
      </c>
      <c r="D8" s="23">
        <v>5880</v>
      </c>
      <c r="E8" s="23">
        <v>860.62</v>
      </c>
      <c r="F8" s="10">
        <v>7564</v>
      </c>
      <c r="G8" s="10">
        <v>4500</v>
      </c>
      <c r="H8" s="24">
        <f>SUM(D8:G8)</f>
        <v>18804.62</v>
      </c>
      <c r="I8" s="23">
        <v>6846</v>
      </c>
      <c r="J8" s="23">
        <v>925.52</v>
      </c>
      <c r="K8" s="23">
        <v>7980</v>
      </c>
      <c r="L8" s="10">
        <v>4834</v>
      </c>
      <c r="M8" s="24">
        <f>SUM(I8:L8)</f>
        <v>20585.52</v>
      </c>
      <c r="N8" s="10">
        <f>(M8-H8)</f>
        <v>1780.9000000000015</v>
      </c>
      <c r="O8" s="25">
        <f>(M8-H8)/H8</f>
        <v>0.09470545004365957</v>
      </c>
    </row>
    <row r="9" spans="1:15" ht="15" customHeight="1">
      <c r="A9" s="21"/>
      <c r="B9" s="3"/>
      <c r="C9" s="22" t="s">
        <v>38</v>
      </c>
      <c r="D9" s="23">
        <v>6024</v>
      </c>
      <c r="E9" s="23">
        <v>860.62</v>
      </c>
      <c r="F9" s="10">
        <v>7564</v>
      </c>
      <c r="G9" s="10">
        <v>4500</v>
      </c>
      <c r="H9" s="24">
        <f>SUM(D9:G9)</f>
        <v>18948.62</v>
      </c>
      <c r="I9" s="23">
        <v>7026</v>
      </c>
      <c r="J9" s="23">
        <v>925.52</v>
      </c>
      <c r="K9" s="23">
        <v>7980</v>
      </c>
      <c r="L9" s="10">
        <v>4834</v>
      </c>
      <c r="M9" s="24">
        <f>SUM(I9:L9)</f>
        <v>20765.52</v>
      </c>
      <c r="N9" s="10">
        <f>(M9-H9)</f>
        <v>1816.9000000000015</v>
      </c>
      <c r="O9" s="25">
        <f>(M9-H9)/H9</f>
        <v>0.09588561066716213</v>
      </c>
    </row>
    <row r="10" spans="1:15" ht="15" customHeight="1">
      <c r="A10" s="21"/>
      <c r="B10" s="3"/>
      <c r="C10" s="22" t="s">
        <v>3</v>
      </c>
      <c r="D10" s="23">
        <v>6982</v>
      </c>
      <c r="E10" s="23">
        <v>860.62</v>
      </c>
      <c r="F10" s="10">
        <v>7564</v>
      </c>
      <c r="G10" s="10">
        <v>4500</v>
      </c>
      <c r="H10" s="24">
        <f>SUM(D10:G10)</f>
        <v>19906.62</v>
      </c>
      <c r="I10" s="23">
        <v>8250</v>
      </c>
      <c r="J10" s="23">
        <v>925.52</v>
      </c>
      <c r="K10" s="23">
        <v>7980</v>
      </c>
      <c r="L10" s="10">
        <v>4834</v>
      </c>
      <c r="M10" s="24">
        <f>SUM(I10:L10)</f>
        <v>21989.52</v>
      </c>
      <c r="N10" s="10">
        <f>(M10-H10)</f>
        <v>2082.9000000000015</v>
      </c>
      <c r="O10" s="25">
        <f>(M10-H10)/H10</f>
        <v>0.10463353397010651</v>
      </c>
    </row>
    <row r="11" spans="1:16" ht="15" customHeight="1">
      <c r="A11" s="21"/>
      <c r="B11" s="3"/>
      <c r="C11" s="22" t="s">
        <v>2</v>
      </c>
      <c r="D11" s="23">
        <v>7994</v>
      </c>
      <c r="E11" s="23">
        <v>860.62</v>
      </c>
      <c r="F11" s="10">
        <v>7564</v>
      </c>
      <c r="G11" s="10">
        <v>4500</v>
      </c>
      <c r="H11" s="24">
        <f>SUM(D11:G11)</f>
        <v>20918.620000000003</v>
      </c>
      <c r="I11" s="23">
        <v>9546</v>
      </c>
      <c r="J11" s="23">
        <v>925.52</v>
      </c>
      <c r="K11" s="23">
        <v>7980</v>
      </c>
      <c r="L11" s="10">
        <v>4834</v>
      </c>
      <c r="M11" s="24">
        <f>SUM(I11:L11)</f>
        <v>23285.52</v>
      </c>
      <c r="N11" s="10">
        <f>(M11-H11)</f>
        <v>2366.899999999998</v>
      </c>
      <c r="O11" s="25">
        <f>(M11-H11)/H11</f>
        <v>0.1131479992466041</v>
      </c>
      <c r="P11" s="12"/>
    </row>
    <row r="12" spans="1:15" ht="15" customHeight="1">
      <c r="A12" s="17"/>
      <c r="B12" s="18" t="s">
        <v>4</v>
      </c>
      <c r="C12" s="19"/>
      <c r="D12" s="26"/>
      <c r="E12" s="26"/>
      <c r="F12" s="27"/>
      <c r="G12" s="27"/>
      <c r="H12" s="28"/>
      <c r="I12" s="26"/>
      <c r="J12" s="26"/>
      <c r="K12" s="26"/>
      <c r="L12" s="27"/>
      <c r="M12" s="28"/>
      <c r="N12" s="27"/>
      <c r="O12" s="20"/>
    </row>
    <row r="13" spans="1:16" ht="15" customHeight="1">
      <c r="A13" s="21"/>
      <c r="B13" s="3"/>
      <c r="C13" s="22" t="s">
        <v>39</v>
      </c>
      <c r="D13" s="23">
        <v>4710</v>
      </c>
      <c r="E13" s="23">
        <v>869.62</v>
      </c>
      <c r="F13" s="10">
        <v>7236</v>
      </c>
      <c r="G13" s="10">
        <v>4500</v>
      </c>
      <c r="H13" s="24">
        <f>SUM(D13:G13)</f>
        <v>17315.62</v>
      </c>
      <c r="I13" s="23">
        <v>6030</v>
      </c>
      <c r="J13" s="23">
        <v>934.52</v>
      </c>
      <c r="K13" s="23">
        <v>7236</v>
      </c>
      <c r="L13" s="10">
        <v>4834</v>
      </c>
      <c r="M13" s="24">
        <f>SUM(I13:L13)</f>
        <v>19034.52</v>
      </c>
      <c r="N13" s="10">
        <f aca="true" t="shared" si="0" ref="N13:N18">(M13-H13)</f>
        <v>1718.9000000000015</v>
      </c>
      <c r="O13" s="25">
        <f aca="true" t="shared" si="1" ref="O13:O18">(M13-H13)/H13</f>
        <v>0.09926875272153128</v>
      </c>
      <c r="P13" s="13"/>
    </row>
    <row r="14" spans="1:15" ht="15" customHeight="1">
      <c r="A14" s="21"/>
      <c r="B14" s="3"/>
      <c r="C14" s="22" t="s">
        <v>38</v>
      </c>
      <c r="D14" s="23">
        <v>4710</v>
      </c>
      <c r="E14" s="23">
        <v>869.62</v>
      </c>
      <c r="F14" s="10">
        <v>7236</v>
      </c>
      <c r="G14" s="10">
        <v>4500</v>
      </c>
      <c r="H14" s="24">
        <f>SUM(D14:G14)</f>
        <v>17315.62</v>
      </c>
      <c r="I14" s="23">
        <v>6030</v>
      </c>
      <c r="J14" s="23">
        <v>934.52</v>
      </c>
      <c r="K14" s="23">
        <v>7236</v>
      </c>
      <c r="L14" s="10">
        <v>4834</v>
      </c>
      <c r="M14" s="24">
        <f>SUM(I14:L14)</f>
        <v>19034.52</v>
      </c>
      <c r="N14" s="10">
        <f t="shared" si="0"/>
        <v>1718.9000000000015</v>
      </c>
      <c r="O14" s="25">
        <f t="shared" si="1"/>
        <v>0.09926875272153128</v>
      </c>
    </row>
    <row r="15" spans="1:15" ht="15" customHeight="1">
      <c r="A15" s="21"/>
      <c r="B15" s="3"/>
      <c r="C15" s="22" t="s">
        <v>3</v>
      </c>
      <c r="D15" s="23">
        <v>5734</v>
      </c>
      <c r="E15" s="23">
        <v>869.62</v>
      </c>
      <c r="F15" s="10">
        <v>7236</v>
      </c>
      <c r="G15" s="10">
        <v>4500</v>
      </c>
      <c r="H15" s="24">
        <f>SUM(D15:G15)</f>
        <v>18339.62</v>
      </c>
      <c r="I15" s="23">
        <v>7344</v>
      </c>
      <c r="J15" s="23">
        <v>934.52</v>
      </c>
      <c r="K15" s="23">
        <v>7236</v>
      </c>
      <c r="L15" s="10">
        <v>4834</v>
      </c>
      <c r="M15" s="24">
        <f>SUM(I15:L15)</f>
        <v>20348.52</v>
      </c>
      <c r="N15" s="10">
        <f t="shared" si="0"/>
        <v>2008.9000000000015</v>
      </c>
      <c r="O15" s="25">
        <f t="shared" si="1"/>
        <v>0.10953880178542422</v>
      </c>
    </row>
    <row r="16" spans="1:15" ht="15" customHeight="1">
      <c r="A16" s="21"/>
      <c r="B16" s="3"/>
      <c r="C16" s="22" t="s">
        <v>6</v>
      </c>
      <c r="D16" s="23">
        <v>6766</v>
      </c>
      <c r="E16" s="23">
        <v>869.62</v>
      </c>
      <c r="F16" s="10">
        <v>7236</v>
      </c>
      <c r="G16" s="10">
        <v>4500</v>
      </c>
      <c r="H16" s="24">
        <f>SUM(D16:G16)</f>
        <v>19371.62</v>
      </c>
      <c r="I16" s="23">
        <v>8658</v>
      </c>
      <c r="J16" s="23">
        <v>934.52</v>
      </c>
      <c r="K16" s="23">
        <v>7236</v>
      </c>
      <c r="L16" s="10">
        <v>4834</v>
      </c>
      <c r="M16" s="24">
        <f>SUM(I16:L16)</f>
        <v>21662.52</v>
      </c>
      <c r="N16" s="10">
        <f t="shared" si="0"/>
        <v>2290.9000000000015</v>
      </c>
      <c r="O16" s="25">
        <f t="shared" si="1"/>
        <v>0.11826063075777873</v>
      </c>
    </row>
    <row r="17" spans="1:15" ht="15" customHeight="1">
      <c r="A17" s="21"/>
      <c r="B17" s="3"/>
      <c r="C17" s="22" t="s">
        <v>5</v>
      </c>
      <c r="D17" s="23">
        <v>7010</v>
      </c>
      <c r="E17" s="23">
        <v>869.62</v>
      </c>
      <c r="F17" s="10">
        <v>7236</v>
      </c>
      <c r="G17" s="10">
        <v>4500</v>
      </c>
      <c r="H17" s="24">
        <f aca="true" t="shared" si="2" ref="H17:H59">SUM(D17:G17)</f>
        <v>19615.62</v>
      </c>
      <c r="I17" s="23">
        <v>8982</v>
      </c>
      <c r="J17" s="23">
        <v>934.52</v>
      </c>
      <c r="K17" s="23">
        <v>7236</v>
      </c>
      <c r="L17" s="10">
        <v>4834</v>
      </c>
      <c r="M17" s="24">
        <f aca="true" t="shared" si="3" ref="M17:M59">SUM(I17:L17)</f>
        <v>21986.52</v>
      </c>
      <c r="N17" s="10">
        <f t="shared" si="0"/>
        <v>2370.9000000000015</v>
      </c>
      <c r="O17" s="25">
        <f t="shared" si="1"/>
        <v>0.12086796134916977</v>
      </c>
    </row>
    <row r="18" spans="1:15" ht="15" customHeight="1">
      <c r="A18" s="21"/>
      <c r="B18" s="3"/>
      <c r="C18" s="22" t="s">
        <v>7</v>
      </c>
      <c r="D18" s="23">
        <v>9554</v>
      </c>
      <c r="E18" s="23">
        <v>869.62</v>
      </c>
      <c r="F18" s="10">
        <v>7236</v>
      </c>
      <c r="G18" s="10">
        <v>4500</v>
      </c>
      <c r="H18" s="24">
        <f t="shared" si="2"/>
        <v>22159.620000000003</v>
      </c>
      <c r="I18" s="23">
        <v>12240</v>
      </c>
      <c r="J18" s="23">
        <v>934.52</v>
      </c>
      <c r="K18" s="23">
        <v>7236</v>
      </c>
      <c r="L18" s="10">
        <v>4834</v>
      </c>
      <c r="M18" s="24">
        <f t="shared" si="3"/>
        <v>25244.52</v>
      </c>
      <c r="N18" s="10">
        <f t="shared" si="0"/>
        <v>3084.899999999998</v>
      </c>
      <c r="O18" s="25">
        <f t="shared" si="1"/>
        <v>0.139212676029643</v>
      </c>
    </row>
    <row r="19" spans="1:15" ht="15" customHeight="1">
      <c r="A19" s="63" t="s">
        <v>8</v>
      </c>
      <c r="B19" s="64"/>
      <c r="C19" s="64"/>
      <c r="D19" s="64"/>
      <c r="E19" s="64"/>
      <c r="F19" s="64"/>
      <c r="G19" s="64"/>
      <c r="H19" s="66"/>
      <c r="I19" s="64"/>
      <c r="J19" s="64"/>
      <c r="K19" s="64"/>
      <c r="L19" s="64"/>
      <c r="M19" s="66"/>
      <c r="N19" s="64"/>
      <c r="O19" s="65"/>
    </row>
    <row r="20" spans="1:15" ht="15" customHeight="1">
      <c r="A20" s="17"/>
      <c r="B20" s="18" t="s">
        <v>1</v>
      </c>
      <c r="C20" s="19"/>
      <c r="D20" s="18"/>
      <c r="E20" s="18"/>
      <c r="F20" s="18"/>
      <c r="G20" s="18"/>
      <c r="H20" s="28"/>
      <c r="I20" s="18"/>
      <c r="J20" s="18"/>
      <c r="K20" s="18"/>
      <c r="L20" s="18"/>
      <c r="M20" s="28"/>
      <c r="N20" s="18"/>
      <c r="O20" s="20"/>
    </row>
    <row r="21" spans="1:16" ht="15" customHeight="1">
      <c r="A21" s="21"/>
      <c r="B21" s="3"/>
      <c r="C21" s="22" t="s">
        <v>35</v>
      </c>
      <c r="D21" s="23">
        <v>5696.16</v>
      </c>
      <c r="E21" s="23">
        <v>852</v>
      </c>
      <c r="F21" s="10">
        <v>5998</v>
      </c>
      <c r="G21" s="10">
        <v>4500</v>
      </c>
      <c r="H21" s="24">
        <f t="shared" si="2"/>
        <v>17046.16</v>
      </c>
      <c r="I21" s="10">
        <v>6366</v>
      </c>
      <c r="J21" s="10">
        <f>E21+70</f>
        <v>922</v>
      </c>
      <c r="K21" s="10">
        <v>6418</v>
      </c>
      <c r="L21" s="10">
        <v>4834</v>
      </c>
      <c r="M21" s="24">
        <f t="shared" si="3"/>
        <v>18540</v>
      </c>
      <c r="N21" s="10">
        <f>(M21-H21)</f>
        <v>1493.8400000000001</v>
      </c>
      <c r="O21" s="25">
        <f>(M21-H21)/H21</f>
        <v>0.08763498641336231</v>
      </c>
      <c r="P21" s="13"/>
    </row>
    <row r="22" spans="1:15" ht="15" customHeight="1">
      <c r="A22" s="21"/>
      <c r="B22" s="3"/>
      <c r="C22" s="22" t="s">
        <v>43</v>
      </c>
      <c r="D22" s="23">
        <v>5859.66</v>
      </c>
      <c r="E22" s="23">
        <v>852</v>
      </c>
      <c r="F22" s="10">
        <v>5998</v>
      </c>
      <c r="G22" s="10">
        <v>4500</v>
      </c>
      <c r="H22" s="24">
        <f t="shared" si="2"/>
        <v>17209.66</v>
      </c>
      <c r="I22" s="10">
        <v>6560</v>
      </c>
      <c r="J22" s="10">
        <f>E22+70</f>
        <v>922</v>
      </c>
      <c r="K22" s="10">
        <v>6418</v>
      </c>
      <c r="L22" s="10">
        <v>4834</v>
      </c>
      <c r="M22" s="24">
        <f t="shared" si="3"/>
        <v>18734</v>
      </c>
      <c r="N22" s="10">
        <f>(M22-H22)</f>
        <v>1524.3400000000001</v>
      </c>
      <c r="O22" s="25">
        <f>(M22-H22)/H22</f>
        <v>0.08857467259666955</v>
      </c>
    </row>
    <row r="23" spans="1:15" ht="15" customHeight="1">
      <c r="A23" s="21"/>
      <c r="B23" s="3"/>
      <c r="C23" s="22" t="s">
        <v>44</v>
      </c>
      <c r="D23" s="23">
        <v>6058</v>
      </c>
      <c r="E23" s="23">
        <v>852</v>
      </c>
      <c r="F23" s="10">
        <v>5998</v>
      </c>
      <c r="G23" s="10">
        <v>4500</v>
      </c>
      <c r="H23" s="24">
        <f t="shared" si="2"/>
        <v>17408</v>
      </c>
      <c r="I23" s="10">
        <v>6798</v>
      </c>
      <c r="J23" s="10">
        <f>E23+70</f>
        <v>922</v>
      </c>
      <c r="K23" s="10">
        <v>6418</v>
      </c>
      <c r="L23" s="10">
        <v>4834</v>
      </c>
      <c r="M23" s="24">
        <f t="shared" si="3"/>
        <v>18972</v>
      </c>
      <c r="N23" s="10">
        <f>(M23-H23)</f>
        <v>1564</v>
      </c>
      <c r="O23" s="25">
        <f>(M23-H23)/H23</f>
        <v>0.08984375</v>
      </c>
    </row>
    <row r="24" spans="1:15" ht="15" customHeight="1">
      <c r="A24" s="21"/>
      <c r="B24" s="3"/>
      <c r="C24" s="22" t="s">
        <v>36</v>
      </c>
      <c r="D24" s="23">
        <v>7468</v>
      </c>
      <c r="E24" s="23">
        <v>852</v>
      </c>
      <c r="F24" s="10">
        <v>5998</v>
      </c>
      <c r="G24" s="10">
        <v>4500</v>
      </c>
      <c r="H24" s="24">
        <f t="shared" si="2"/>
        <v>18818</v>
      </c>
      <c r="I24" s="10">
        <v>8498</v>
      </c>
      <c r="J24" s="10">
        <f>E24+70</f>
        <v>922</v>
      </c>
      <c r="K24" s="10">
        <v>6418</v>
      </c>
      <c r="L24" s="10">
        <v>4834</v>
      </c>
      <c r="M24" s="24">
        <f t="shared" si="3"/>
        <v>20672</v>
      </c>
      <c r="N24" s="10">
        <f>(M24-H24)</f>
        <v>1854</v>
      </c>
      <c r="O24" s="25">
        <f>(M24-H24)/H24</f>
        <v>0.09852269104049315</v>
      </c>
    </row>
    <row r="25" spans="1:15" ht="15" customHeight="1">
      <c r="A25" s="17"/>
      <c r="B25" s="18" t="s">
        <v>4</v>
      </c>
      <c r="C25" s="19"/>
      <c r="D25" s="27"/>
      <c r="E25" s="27"/>
      <c r="F25" s="27"/>
      <c r="G25" s="27"/>
      <c r="H25" s="28"/>
      <c r="I25" s="27"/>
      <c r="J25" s="27"/>
      <c r="K25" s="27"/>
      <c r="L25" s="27"/>
      <c r="M25" s="28"/>
      <c r="N25" s="27"/>
      <c r="O25" s="20"/>
    </row>
    <row r="26" spans="1:15" ht="15" customHeight="1">
      <c r="A26" s="21"/>
      <c r="B26" s="3"/>
      <c r="C26" s="22" t="s">
        <v>33</v>
      </c>
      <c r="D26" s="23">
        <v>4234</v>
      </c>
      <c r="E26" s="23">
        <v>852</v>
      </c>
      <c r="F26" s="10">
        <v>7236</v>
      </c>
      <c r="G26" s="10">
        <v>4500</v>
      </c>
      <c r="H26" s="24">
        <f t="shared" si="2"/>
        <v>16822</v>
      </c>
      <c r="I26" s="10">
        <v>5440</v>
      </c>
      <c r="J26" s="10">
        <f>E26+70</f>
        <v>922</v>
      </c>
      <c r="K26" s="10">
        <v>7236</v>
      </c>
      <c r="L26" s="10">
        <v>4834</v>
      </c>
      <c r="M26" s="24">
        <f t="shared" si="3"/>
        <v>18432</v>
      </c>
      <c r="N26" s="10">
        <f>(M26-H26)</f>
        <v>1610</v>
      </c>
      <c r="O26" s="25">
        <f>(M26-H26)/H26</f>
        <v>0.09570800142670313</v>
      </c>
    </row>
    <row r="27" spans="1:15" ht="15" customHeight="1">
      <c r="A27" s="21"/>
      <c r="B27" s="3"/>
      <c r="C27" s="22" t="s">
        <v>32</v>
      </c>
      <c r="D27" s="23">
        <v>5124</v>
      </c>
      <c r="E27" s="23">
        <v>852</v>
      </c>
      <c r="F27" s="10">
        <v>7236</v>
      </c>
      <c r="G27" s="10">
        <v>4500</v>
      </c>
      <c r="H27" s="24">
        <f t="shared" si="2"/>
        <v>17712</v>
      </c>
      <c r="I27" s="10">
        <v>6264</v>
      </c>
      <c r="J27" s="10">
        <f>E27+70</f>
        <v>922</v>
      </c>
      <c r="K27" s="10">
        <v>7236</v>
      </c>
      <c r="L27" s="10">
        <v>4834</v>
      </c>
      <c r="M27" s="24">
        <f t="shared" si="3"/>
        <v>19256</v>
      </c>
      <c r="N27" s="10">
        <f>(M27-H27)</f>
        <v>1544</v>
      </c>
      <c r="O27" s="25">
        <f>(M27-H27)/H27</f>
        <v>0.08717253839205058</v>
      </c>
    </row>
    <row r="28" spans="1:15" ht="15" customHeight="1">
      <c r="A28" s="21"/>
      <c r="B28" s="3"/>
      <c r="C28" s="22" t="s">
        <v>31</v>
      </c>
      <c r="D28" s="23">
        <v>4876</v>
      </c>
      <c r="E28" s="23">
        <v>852</v>
      </c>
      <c r="F28" s="10">
        <v>7236</v>
      </c>
      <c r="G28" s="10">
        <v>4500</v>
      </c>
      <c r="H28" s="24">
        <f t="shared" si="2"/>
        <v>17464</v>
      </c>
      <c r="I28" s="10">
        <v>6264</v>
      </c>
      <c r="J28" s="10">
        <f>E28+70</f>
        <v>922</v>
      </c>
      <c r="K28" s="10">
        <v>7236</v>
      </c>
      <c r="L28" s="10">
        <v>4834</v>
      </c>
      <c r="M28" s="24">
        <f t="shared" si="3"/>
        <v>19256</v>
      </c>
      <c r="N28" s="10">
        <f>(M28-H28)</f>
        <v>1792</v>
      </c>
      <c r="O28" s="25">
        <f>(M28-H28)/H28</f>
        <v>0.10261108566193312</v>
      </c>
    </row>
    <row r="29" spans="1:15" ht="15" customHeight="1">
      <c r="A29" s="21"/>
      <c r="B29" s="3"/>
      <c r="C29" s="22" t="s">
        <v>34</v>
      </c>
      <c r="D29" s="23">
        <v>6668</v>
      </c>
      <c r="E29" s="23">
        <v>852</v>
      </c>
      <c r="F29" s="10">
        <v>7236</v>
      </c>
      <c r="G29" s="10">
        <v>4500</v>
      </c>
      <c r="H29" s="24">
        <f t="shared" si="2"/>
        <v>19256</v>
      </c>
      <c r="I29" s="10">
        <v>8568</v>
      </c>
      <c r="J29" s="10">
        <f>E29+70</f>
        <v>922</v>
      </c>
      <c r="K29" s="10">
        <v>7236</v>
      </c>
      <c r="L29" s="10">
        <v>4834</v>
      </c>
      <c r="M29" s="24">
        <f t="shared" si="3"/>
        <v>21560</v>
      </c>
      <c r="N29" s="10">
        <f>(M29-H29)</f>
        <v>2304</v>
      </c>
      <c r="O29" s="25">
        <f>(M29-H29)/H29</f>
        <v>0.1196510178645617</v>
      </c>
    </row>
    <row r="30" spans="1:15" ht="15" customHeight="1">
      <c r="A30" s="63" t="s">
        <v>10</v>
      </c>
      <c r="B30" s="64"/>
      <c r="C30" s="64"/>
      <c r="D30" s="64"/>
      <c r="E30" s="64"/>
      <c r="F30" s="64"/>
      <c r="G30" s="64"/>
      <c r="H30" s="66"/>
      <c r="I30" s="64"/>
      <c r="J30" s="64"/>
      <c r="K30" s="64"/>
      <c r="L30" s="64"/>
      <c r="M30" s="66"/>
      <c r="N30" s="64"/>
      <c r="O30" s="65"/>
    </row>
    <row r="31" spans="1:15" ht="15" customHeight="1">
      <c r="A31" s="17"/>
      <c r="B31" s="18" t="s">
        <v>1</v>
      </c>
      <c r="C31" s="19"/>
      <c r="D31" s="18"/>
      <c r="E31" s="18"/>
      <c r="F31" s="18"/>
      <c r="G31" s="18"/>
      <c r="H31" s="28"/>
      <c r="I31" s="18"/>
      <c r="J31" s="18"/>
      <c r="K31" s="18"/>
      <c r="L31" s="18"/>
      <c r="M31" s="28"/>
      <c r="N31" s="18"/>
      <c r="O31" s="20"/>
    </row>
    <row r="32" spans="1:16" ht="15" customHeight="1">
      <c r="A32" s="21"/>
      <c r="B32" s="3"/>
      <c r="C32" s="22" t="s">
        <v>23</v>
      </c>
      <c r="D32" s="23">
        <v>5700</v>
      </c>
      <c r="E32" s="23">
        <v>678</v>
      </c>
      <c r="F32" s="10">
        <v>7236</v>
      </c>
      <c r="G32" s="10">
        <v>4500</v>
      </c>
      <c r="H32" s="24">
        <f t="shared" si="2"/>
        <v>18114</v>
      </c>
      <c r="I32" s="10">
        <v>6624</v>
      </c>
      <c r="J32" s="10">
        <v>682</v>
      </c>
      <c r="K32" s="10">
        <v>7236</v>
      </c>
      <c r="L32" s="10">
        <v>4834</v>
      </c>
      <c r="M32" s="24">
        <f t="shared" si="3"/>
        <v>19376</v>
      </c>
      <c r="N32" s="10">
        <f>(M32-H32)</f>
        <v>1262</v>
      </c>
      <c r="O32" s="25">
        <f>(M32-H32)/H32</f>
        <v>0.06966986860991499</v>
      </c>
      <c r="P32" s="13"/>
    </row>
    <row r="33" spans="1:15" s="14" customFormat="1" ht="25.5" customHeight="1">
      <c r="A33" s="29"/>
      <c r="B33" s="30"/>
      <c r="C33" s="77" t="s">
        <v>45</v>
      </c>
      <c r="D33" s="31">
        <v>6064</v>
      </c>
      <c r="E33" s="31">
        <v>678</v>
      </c>
      <c r="F33" s="32">
        <v>7236</v>
      </c>
      <c r="G33" s="32">
        <v>4500</v>
      </c>
      <c r="H33" s="33">
        <f t="shared" si="2"/>
        <v>18478</v>
      </c>
      <c r="I33" s="32">
        <v>7088</v>
      </c>
      <c r="J33" s="32">
        <v>682</v>
      </c>
      <c r="K33" s="32">
        <v>7236</v>
      </c>
      <c r="L33" s="32">
        <v>4834</v>
      </c>
      <c r="M33" s="33">
        <f t="shared" si="3"/>
        <v>19840</v>
      </c>
      <c r="N33" s="32">
        <f>(M33-H33)</f>
        <v>1362</v>
      </c>
      <c r="O33" s="34">
        <f>(M33-H33)/H33</f>
        <v>0.0737092758956597</v>
      </c>
    </row>
    <row r="34" spans="1:15" ht="15" customHeight="1">
      <c r="A34" s="21"/>
      <c r="B34" s="3"/>
      <c r="C34" s="22" t="s">
        <v>47</v>
      </c>
      <c r="D34" s="23">
        <v>5700</v>
      </c>
      <c r="E34" s="23">
        <v>678</v>
      </c>
      <c r="F34" s="10">
        <v>7236</v>
      </c>
      <c r="G34" s="10">
        <v>4500</v>
      </c>
      <c r="H34" s="24">
        <f t="shared" si="2"/>
        <v>18114</v>
      </c>
      <c r="I34" s="10">
        <v>6624</v>
      </c>
      <c r="J34" s="10">
        <v>682</v>
      </c>
      <c r="K34" s="10">
        <v>7236</v>
      </c>
      <c r="L34" s="10">
        <v>4834</v>
      </c>
      <c r="M34" s="24">
        <f t="shared" si="3"/>
        <v>19376</v>
      </c>
      <c r="N34" s="10">
        <f>(M34-H34)</f>
        <v>1262</v>
      </c>
      <c r="O34" s="25">
        <f>(M34-H34)/H34</f>
        <v>0.06966986860991499</v>
      </c>
    </row>
    <row r="35" spans="1:15" ht="15" customHeight="1">
      <c r="A35" s="17"/>
      <c r="B35" s="18" t="s">
        <v>4</v>
      </c>
      <c r="C35" s="19"/>
      <c r="D35" s="27"/>
      <c r="E35" s="27"/>
      <c r="F35" s="27"/>
      <c r="G35" s="27"/>
      <c r="H35" s="28"/>
      <c r="I35" s="27"/>
      <c r="J35" s="27"/>
      <c r="K35" s="27"/>
      <c r="L35" s="27"/>
      <c r="M35" s="28"/>
      <c r="N35" s="27"/>
      <c r="O35" s="20"/>
    </row>
    <row r="36" spans="1:15" ht="15" customHeight="1">
      <c r="A36" s="21"/>
      <c r="B36" s="3"/>
      <c r="C36" s="22" t="s">
        <v>11</v>
      </c>
      <c r="D36" s="23">
        <v>5414</v>
      </c>
      <c r="E36" s="23">
        <v>678</v>
      </c>
      <c r="F36" s="10">
        <v>7236</v>
      </c>
      <c r="G36" s="10">
        <v>4500</v>
      </c>
      <c r="H36" s="24">
        <f t="shared" si="2"/>
        <v>17828</v>
      </c>
      <c r="I36" s="10">
        <v>6654</v>
      </c>
      <c r="J36" s="10">
        <v>682</v>
      </c>
      <c r="K36" s="10">
        <v>7236</v>
      </c>
      <c r="L36" s="10">
        <v>4834</v>
      </c>
      <c r="M36" s="24">
        <f t="shared" si="3"/>
        <v>19406</v>
      </c>
      <c r="N36" s="10">
        <f aca="true" t="shared" si="4" ref="N36:N42">(M36-H36)</f>
        <v>1578</v>
      </c>
      <c r="O36" s="25">
        <f aca="true" t="shared" si="5" ref="O36:O42">(M36-H36)/H36</f>
        <v>0.08851245232218981</v>
      </c>
    </row>
    <row r="37" spans="1:15" ht="15" customHeight="1">
      <c r="A37" s="21"/>
      <c r="B37" s="3"/>
      <c r="C37" s="35" t="s">
        <v>12</v>
      </c>
      <c r="D37" s="23">
        <v>6298</v>
      </c>
      <c r="E37" s="23">
        <v>678</v>
      </c>
      <c r="F37" s="10">
        <v>7236</v>
      </c>
      <c r="G37" s="10">
        <v>4500</v>
      </c>
      <c r="H37" s="24">
        <f t="shared" si="2"/>
        <v>18712</v>
      </c>
      <c r="I37" s="10">
        <v>8022</v>
      </c>
      <c r="J37" s="10">
        <v>682</v>
      </c>
      <c r="K37" s="10">
        <v>7236</v>
      </c>
      <c r="L37" s="10">
        <v>4834</v>
      </c>
      <c r="M37" s="24">
        <f t="shared" si="3"/>
        <v>20774</v>
      </c>
      <c r="N37" s="10">
        <f t="shared" si="4"/>
        <v>2062</v>
      </c>
      <c r="O37" s="25">
        <f t="shared" si="5"/>
        <v>0.11019666524155622</v>
      </c>
    </row>
    <row r="38" spans="1:15" ht="15" customHeight="1">
      <c r="A38" s="21"/>
      <c r="B38" s="3"/>
      <c r="C38" s="35" t="s">
        <v>3</v>
      </c>
      <c r="D38" s="23">
        <v>6344</v>
      </c>
      <c r="E38" s="23">
        <v>678</v>
      </c>
      <c r="F38" s="10">
        <v>7236</v>
      </c>
      <c r="G38" s="10">
        <v>4500</v>
      </c>
      <c r="H38" s="24">
        <f t="shared" si="2"/>
        <v>18758</v>
      </c>
      <c r="I38" s="10">
        <v>8098</v>
      </c>
      <c r="J38" s="10">
        <v>682</v>
      </c>
      <c r="K38" s="10">
        <v>7236</v>
      </c>
      <c r="L38" s="10">
        <v>4834</v>
      </c>
      <c r="M38" s="24">
        <f t="shared" si="3"/>
        <v>20850</v>
      </c>
      <c r="N38" s="10">
        <f t="shared" si="4"/>
        <v>2092</v>
      </c>
      <c r="O38" s="25">
        <f t="shared" si="5"/>
        <v>0.11152574901375413</v>
      </c>
    </row>
    <row r="39" spans="1:15" ht="15" customHeight="1">
      <c r="A39" s="21"/>
      <c r="B39" s="3"/>
      <c r="C39" s="22" t="s">
        <v>13</v>
      </c>
      <c r="D39" s="23">
        <v>7224</v>
      </c>
      <c r="E39" s="23">
        <v>678</v>
      </c>
      <c r="F39" s="10">
        <v>7236</v>
      </c>
      <c r="G39" s="10">
        <v>4500</v>
      </c>
      <c r="H39" s="24">
        <f t="shared" si="2"/>
        <v>19638</v>
      </c>
      <c r="I39" s="10">
        <v>9252</v>
      </c>
      <c r="J39" s="10">
        <v>682</v>
      </c>
      <c r="K39" s="10">
        <v>7236</v>
      </c>
      <c r="L39" s="10">
        <v>4834</v>
      </c>
      <c r="M39" s="24">
        <f t="shared" si="3"/>
        <v>22004</v>
      </c>
      <c r="N39" s="10">
        <f t="shared" si="4"/>
        <v>2366</v>
      </c>
      <c r="O39" s="25">
        <f t="shared" si="5"/>
        <v>0.12048070068235055</v>
      </c>
    </row>
    <row r="40" spans="1:15" ht="15" customHeight="1">
      <c r="A40" s="21"/>
      <c r="B40" s="3"/>
      <c r="C40" s="22" t="s">
        <v>14</v>
      </c>
      <c r="D40" s="23">
        <v>6344</v>
      </c>
      <c r="E40" s="23">
        <v>678</v>
      </c>
      <c r="F40" s="10">
        <v>7236</v>
      </c>
      <c r="G40" s="10">
        <v>4500</v>
      </c>
      <c r="H40" s="24">
        <f t="shared" si="2"/>
        <v>18758</v>
      </c>
      <c r="I40" s="10">
        <v>8098</v>
      </c>
      <c r="J40" s="10">
        <v>682</v>
      </c>
      <c r="K40" s="10">
        <v>7236</v>
      </c>
      <c r="L40" s="10">
        <v>4834</v>
      </c>
      <c r="M40" s="24">
        <f t="shared" si="3"/>
        <v>20850</v>
      </c>
      <c r="N40" s="10">
        <f t="shared" si="4"/>
        <v>2092</v>
      </c>
      <c r="O40" s="25">
        <f t="shared" si="5"/>
        <v>0.11152574901375413</v>
      </c>
    </row>
    <row r="41" spans="1:15" ht="15" customHeight="1">
      <c r="A41" s="21"/>
      <c r="B41" s="3"/>
      <c r="C41" s="22" t="s">
        <v>9</v>
      </c>
      <c r="D41" s="23">
        <v>5888</v>
      </c>
      <c r="E41" s="23">
        <v>678</v>
      </c>
      <c r="F41" s="10">
        <v>7236</v>
      </c>
      <c r="G41" s="10">
        <v>4500</v>
      </c>
      <c r="H41" s="24">
        <f t="shared" si="2"/>
        <v>18302</v>
      </c>
      <c r="I41" s="10">
        <v>7160</v>
      </c>
      <c r="J41" s="10">
        <v>682</v>
      </c>
      <c r="K41" s="10">
        <v>7236</v>
      </c>
      <c r="L41" s="10">
        <v>4834</v>
      </c>
      <c r="M41" s="24">
        <f t="shared" si="3"/>
        <v>19912</v>
      </c>
      <c r="N41" s="10">
        <f t="shared" si="4"/>
        <v>1610</v>
      </c>
      <c r="O41" s="25">
        <f t="shared" si="5"/>
        <v>0.08796852802972353</v>
      </c>
    </row>
    <row r="42" spans="1:15" ht="15" customHeight="1">
      <c r="A42" s="21"/>
      <c r="B42" s="3"/>
      <c r="C42" s="22" t="s">
        <v>46</v>
      </c>
      <c r="D42" s="23">
        <v>7256</v>
      </c>
      <c r="E42" s="23">
        <v>678</v>
      </c>
      <c r="F42" s="10">
        <v>7236</v>
      </c>
      <c r="G42" s="10">
        <v>4500</v>
      </c>
      <c r="H42" s="24">
        <f t="shared" si="2"/>
        <v>19670</v>
      </c>
      <c r="I42" s="10">
        <v>9302</v>
      </c>
      <c r="J42" s="10">
        <v>682</v>
      </c>
      <c r="K42" s="10">
        <v>7236</v>
      </c>
      <c r="L42" s="10">
        <v>4834</v>
      </c>
      <c r="M42" s="24">
        <f t="shared" si="3"/>
        <v>22054</v>
      </c>
      <c r="N42" s="10">
        <f t="shared" si="4"/>
        <v>2384</v>
      </c>
      <c r="O42" s="25">
        <f t="shared" si="5"/>
        <v>0.1211997966446365</v>
      </c>
    </row>
    <row r="43" spans="1:15" ht="15" customHeight="1">
      <c r="A43" s="63" t="s">
        <v>55</v>
      </c>
      <c r="B43" s="64"/>
      <c r="C43" s="64"/>
      <c r="D43" s="64"/>
      <c r="E43" s="64"/>
      <c r="F43" s="64"/>
      <c r="G43" s="64"/>
      <c r="H43" s="66"/>
      <c r="I43" s="64"/>
      <c r="J43" s="64"/>
      <c r="K43" s="64"/>
      <c r="L43" s="64"/>
      <c r="M43" s="66"/>
      <c r="N43" s="64"/>
      <c r="O43" s="65"/>
    </row>
    <row r="44" spans="1:15" ht="15" customHeight="1">
      <c r="A44" s="21"/>
      <c r="B44" s="3" t="s">
        <v>1</v>
      </c>
      <c r="C44" s="22"/>
      <c r="D44" s="3"/>
      <c r="E44" s="3"/>
      <c r="F44" s="3"/>
      <c r="G44" s="3"/>
      <c r="H44" s="24"/>
      <c r="I44" s="3"/>
      <c r="J44" s="3"/>
      <c r="K44" s="3"/>
      <c r="L44" s="3"/>
      <c r="M44" s="24"/>
      <c r="N44" s="3"/>
      <c r="O44" s="25"/>
    </row>
    <row r="45" spans="1:15" ht="15" customHeight="1">
      <c r="A45" s="21"/>
      <c r="B45" s="3"/>
      <c r="C45" s="22" t="s">
        <v>17</v>
      </c>
      <c r="D45" s="23">
        <v>6289.26</v>
      </c>
      <c r="E45" s="23">
        <v>20</v>
      </c>
      <c r="F45" s="10">
        <v>7236</v>
      </c>
      <c r="G45" s="10">
        <v>4500</v>
      </c>
      <c r="H45" s="24">
        <f t="shared" si="2"/>
        <v>18045.260000000002</v>
      </c>
      <c r="I45" s="23">
        <v>6685</v>
      </c>
      <c r="J45" s="23">
        <v>195</v>
      </c>
      <c r="K45" s="23">
        <v>7236</v>
      </c>
      <c r="L45" s="10">
        <v>4834</v>
      </c>
      <c r="M45" s="24">
        <f t="shared" si="3"/>
        <v>18950</v>
      </c>
      <c r="N45" s="10">
        <f>(M45-H45)</f>
        <v>904.739999999998</v>
      </c>
      <c r="O45" s="25">
        <f>(M45-H45)/H45</f>
        <v>0.050137265963471726</v>
      </c>
    </row>
    <row r="46" spans="1:15" ht="15" customHeight="1">
      <c r="A46" s="21"/>
      <c r="B46" s="3"/>
      <c r="C46" s="22" t="s">
        <v>18</v>
      </c>
      <c r="D46" s="23">
        <v>6360</v>
      </c>
      <c r="E46" s="23">
        <v>20</v>
      </c>
      <c r="F46" s="10">
        <v>7236</v>
      </c>
      <c r="G46" s="10">
        <v>4500</v>
      </c>
      <c r="H46" s="24">
        <f t="shared" si="2"/>
        <v>18116</v>
      </c>
      <c r="I46" s="23">
        <v>6990</v>
      </c>
      <c r="J46" s="23">
        <v>195</v>
      </c>
      <c r="K46" s="23">
        <v>7236</v>
      </c>
      <c r="L46" s="10">
        <v>4834</v>
      </c>
      <c r="M46" s="24">
        <f t="shared" si="3"/>
        <v>19255</v>
      </c>
      <c r="N46" s="10">
        <f>(M46-H46)</f>
        <v>1139</v>
      </c>
      <c r="O46" s="25">
        <f>(M46-H46)/H46</f>
        <v>0.06287259880768381</v>
      </c>
    </row>
    <row r="47" spans="1:15" ht="15" customHeight="1">
      <c r="A47" s="17"/>
      <c r="B47" s="18" t="s">
        <v>4</v>
      </c>
      <c r="C47" s="19"/>
      <c r="D47" s="26"/>
      <c r="E47" s="26"/>
      <c r="F47" s="27"/>
      <c r="G47" s="27"/>
      <c r="H47" s="28"/>
      <c r="I47" s="43"/>
      <c r="J47" s="43"/>
      <c r="K47" s="43"/>
      <c r="L47" s="27"/>
      <c r="M47" s="28"/>
      <c r="N47" s="27"/>
      <c r="O47" s="20"/>
    </row>
    <row r="48" spans="1:15" ht="15" customHeight="1">
      <c r="A48" s="21"/>
      <c r="B48" s="3"/>
      <c r="C48" s="22" t="s">
        <v>42</v>
      </c>
      <c r="D48" s="23">
        <v>6750</v>
      </c>
      <c r="E48" s="23">
        <v>11</v>
      </c>
      <c r="F48" s="10">
        <v>7236</v>
      </c>
      <c r="G48" s="10">
        <v>4500</v>
      </c>
      <c r="H48" s="24">
        <f t="shared" si="2"/>
        <v>18497</v>
      </c>
      <c r="I48" s="23">
        <v>7860</v>
      </c>
      <c r="J48" s="23">
        <v>178</v>
      </c>
      <c r="K48" s="23">
        <v>7236</v>
      </c>
      <c r="L48" s="10">
        <v>4834</v>
      </c>
      <c r="M48" s="24">
        <f t="shared" si="3"/>
        <v>20108</v>
      </c>
      <c r="N48" s="10">
        <f aca="true" t="shared" si="6" ref="N48:N53">(M48-H48)</f>
        <v>1611</v>
      </c>
      <c r="O48" s="25">
        <f aca="true" t="shared" si="7" ref="O48:O53">(M48-H48)/H48</f>
        <v>0.08709520462777748</v>
      </c>
    </row>
    <row r="49" spans="1:15" ht="15" customHeight="1">
      <c r="A49" s="21"/>
      <c r="B49" s="3"/>
      <c r="C49" s="22" t="s">
        <v>49</v>
      </c>
      <c r="D49" s="23">
        <v>3600</v>
      </c>
      <c r="E49" s="23">
        <v>20</v>
      </c>
      <c r="F49" s="10">
        <v>7236</v>
      </c>
      <c r="G49" s="10">
        <v>4500</v>
      </c>
      <c r="H49" s="24">
        <f t="shared" si="2"/>
        <v>15356</v>
      </c>
      <c r="I49" s="23">
        <v>3690</v>
      </c>
      <c r="J49" s="23">
        <v>195</v>
      </c>
      <c r="K49" s="23">
        <v>7236</v>
      </c>
      <c r="L49" s="10">
        <v>4834</v>
      </c>
      <c r="M49" s="24">
        <f t="shared" si="3"/>
        <v>15955</v>
      </c>
      <c r="N49" s="10">
        <f t="shared" si="6"/>
        <v>599</v>
      </c>
      <c r="O49" s="25">
        <f t="shared" si="7"/>
        <v>0.039007554050533993</v>
      </c>
    </row>
    <row r="50" spans="1:15" ht="15" customHeight="1">
      <c r="A50" s="21"/>
      <c r="B50" s="3"/>
      <c r="C50" s="22" t="s">
        <v>19</v>
      </c>
      <c r="D50" s="23">
        <v>10080</v>
      </c>
      <c r="E50" s="23">
        <v>20</v>
      </c>
      <c r="F50" s="10">
        <v>7236</v>
      </c>
      <c r="G50" s="10">
        <v>4500</v>
      </c>
      <c r="H50" s="24">
        <f t="shared" si="2"/>
        <v>21836</v>
      </c>
      <c r="I50" s="23">
        <v>11730</v>
      </c>
      <c r="J50" s="23">
        <v>195</v>
      </c>
      <c r="K50" s="23">
        <v>7236</v>
      </c>
      <c r="L50" s="10">
        <v>4834</v>
      </c>
      <c r="M50" s="24">
        <f t="shared" si="3"/>
        <v>23995</v>
      </c>
      <c r="N50" s="10">
        <f t="shared" si="6"/>
        <v>2159</v>
      </c>
      <c r="O50" s="25">
        <f t="shared" si="7"/>
        <v>0.09887342004030042</v>
      </c>
    </row>
    <row r="51" spans="1:15" ht="15" customHeight="1">
      <c r="A51" s="21"/>
      <c r="B51" s="3"/>
      <c r="C51" s="22" t="s">
        <v>40</v>
      </c>
      <c r="D51" s="23">
        <v>10080</v>
      </c>
      <c r="E51" s="23">
        <v>20</v>
      </c>
      <c r="F51" s="10">
        <v>7236</v>
      </c>
      <c r="G51" s="10">
        <v>4500</v>
      </c>
      <c r="H51" s="24">
        <f t="shared" si="2"/>
        <v>21836</v>
      </c>
      <c r="I51" s="23">
        <v>11730</v>
      </c>
      <c r="J51" s="23">
        <v>195</v>
      </c>
      <c r="K51" s="23">
        <v>7236</v>
      </c>
      <c r="L51" s="10">
        <v>4834</v>
      </c>
      <c r="M51" s="24">
        <f t="shared" si="3"/>
        <v>23995</v>
      </c>
      <c r="N51" s="10">
        <f t="shared" si="6"/>
        <v>2159</v>
      </c>
      <c r="O51" s="25">
        <f t="shared" si="7"/>
        <v>0.09887342004030042</v>
      </c>
    </row>
    <row r="52" spans="1:15" ht="15" customHeight="1">
      <c r="A52" s="21"/>
      <c r="B52" s="3"/>
      <c r="C52" s="22" t="s">
        <v>18</v>
      </c>
      <c r="D52" s="23">
        <v>9060</v>
      </c>
      <c r="E52" s="23">
        <v>20</v>
      </c>
      <c r="F52" s="10">
        <v>7236</v>
      </c>
      <c r="G52" s="10">
        <v>4500</v>
      </c>
      <c r="H52" s="24">
        <f t="shared" si="2"/>
        <v>20816</v>
      </c>
      <c r="I52" s="23">
        <v>9960</v>
      </c>
      <c r="J52" s="23">
        <v>195</v>
      </c>
      <c r="K52" s="23">
        <v>7236</v>
      </c>
      <c r="L52" s="10">
        <v>4834</v>
      </c>
      <c r="M52" s="24">
        <f t="shared" si="3"/>
        <v>22225</v>
      </c>
      <c r="N52" s="10">
        <f t="shared" si="6"/>
        <v>1409</v>
      </c>
      <c r="O52" s="25">
        <f t="shared" si="7"/>
        <v>0.06768831667947732</v>
      </c>
    </row>
    <row r="53" spans="1:15" ht="15" customHeight="1">
      <c r="A53" s="21"/>
      <c r="B53" s="3"/>
      <c r="C53" s="22" t="s">
        <v>20</v>
      </c>
      <c r="D53" s="23">
        <v>4644</v>
      </c>
      <c r="E53" s="23">
        <v>20</v>
      </c>
      <c r="F53" s="10">
        <v>7236</v>
      </c>
      <c r="G53" s="10">
        <v>4500</v>
      </c>
      <c r="H53" s="24">
        <f t="shared" si="2"/>
        <v>16400</v>
      </c>
      <c r="I53" s="23">
        <v>4734</v>
      </c>
      <c r="J53" s="23">
        <v>180</v>
      </c>
      <c r="K53" s="23">
        <v>7236</v>
      </c>
      <c r="L53" s="10">
        <v>4834</v>
      </c>
      <c r="M53" s="24">
        <f t="shared" si="3"/>
        <v>16984</v>
      </c>
      <c r="N53" s="10">
        <f t="shared" si="6"/>
        <v>584</v>
      </c>
      <c r="O53" s="25">
        <f t="shared" si="7"/>
        <v>0.03560975609756097</v>
      </c>
    </row>
    <row r="54" spans="1:15" ht="15" customHeight="1">
      <c r="A54" s="17"/>
      <c r="B54" s="18" t="s">
        <v>15</v>
      </c>
      <c r="C54" s="19"/>
      <c r="D54" s="43"/>
      <c r="E54" s="43"/>
      <c r="F54" s="18"/>
      <c r="G54" s="18"/>
      <c r="H54" s="28"/>
      <c r="I54" s="43"/>
      <c r="J54" s="43"/>
      <c r="K54" s="43"/>
      <c r="L54" s="18"/>
      <c r="M54" s="28"/>
      <c r="N54" s="18"/>
      <c r="O54" s="20"/>
    </row>
    <row r="55" spans="1:15" ht="15" customHeight="1">
      <c r="A55" s="21"/>
      <c r="B55" s="3"/>
      <c r="C55" s="22" t="s">
        <v>21</v>
      </c>
      <c r="D55" s="23">
        <v>17265</v>
      </c>
      <c r="E55" s="23">
        <v>20</v>
      </c>
      <c r="F55" s="10">
        <v>7236</v>
      </c>
      <c r="G55" s="10">
        <v>4500</v>
      </c>
      <c r="H55" s="24">
        <f t="shared" si="2"/>
        <v>29021</v>
      </c>
      <c r="I55" s="23">
        <v>20718</v>
      </c>
      <c r="J55" s="23">
        <v>183</v>
      </c>
      <c r="K55" s="23">
        <v>7236</v>
      </c>
      <c r="L55" s="10">
        <v>4834</v>
      </c>
      <c r="M55" s="24">
        <f t="shared" si="3"/>
        <v>32971</v>
      </c>
      <c r="N55" s="10">
        <f>(M55-H55)</f>
        <v>3950</v>
      </c>
      <c r="O55" s="25">
        <f>(M55-H55)/H55</f>
        <v>0.13610833534337205</v>
      </c>
    </row>
    <row r="56" spans="1:15" ht="15" customHeight="1">
      <c r="A56" s="21"/>
      <c r="B56" s="3"/>
      <c r="C56" s="22" t="s">
        <v>22</v>
      </c>
      <c r="D56" s="23">
        <v>12185</v>
      </c>
      <c r="E56" s="23">
        <v>20</v>
      </c>
      <c r="F56" s="10">
        <v>7236</v>
      </c>
      <c r="G56" s="10">
        <v>4500</v>
      </c>
      <c r="H56" s="24">
        <f t="shared" si="2"/>
        <v>23941</v>
      </c>
      <c r="I56" s="23">
        <v>15719</v>
      </c>
      <c r="J56" s="23">
        <v>183</v>
      </c>
      <c r="K56" s="23">
        <v>7236</v>
      </c>
      <c r="L56" s="10">
        <v>4834</v>
      </c>
      <c r="M56" s="24">
        <f t="shared" si="3"/>
        <v>27972</v>
      </c>
      <c r="N56" s="10">
        <f>(M56-H56)</f>
        <v>4031</v>
      </c>
      <c r="O56" s="25">
        <f>(M56-H56)/H56</f>
        <v>0.16837224844409174</v>
      </c>
    </row>
    <row r="57" spans="1:15" ht="15" customHeight="1">
      <c r="A57" s="21"/>
      <c r="B57" s="3"/>
      <c r="C57" s="22" t="s">
        <v>24</v>
      </c>
      <c r="D57" s="23">
        <v>9870</v>
      </c>
      <c r="E57" s="23">
        <v>20</v>
      </c>
      <c r="F57" s="10">
        <v>7236</v>
      </c>
      <c r="G57" s="10">
        <v>4500</v>
      </c>
      <c r="H57" s="44">
        <f t="shared" si="2"/>
        <v>21626</v>
      </c>
      <c r="I57" s="45">
        <v>10170</v>
      </c>
      <c r="J57" s="45">
        <v>187</v>
      </c>
      <c r="K57" s="45">
        <v>7236</v>
      </c>
      <c r="L57" s="46">
        <v>4834</v>
      </c>
      <c r="M57" s="47">
        <f t="shared" si="3"/>
        <v>22427</v>
      </c>
      <c r="N57" s="46">
        <f>(M57-H57)</f>
        <v>801</v>
      </c>
      <c r="O57" s="48">
        <f>(M57-H57)/H57</f>
        <v>0.03703874965319523</v>
      </c>
    </row>
    <row r="58" spans="1:15" ht="15" customHeight="1">
      <c r="A58" s="21"/>
      <c r="B58" s="3"/>
      <c r="C58" s="22" t="s">
        <v>48</v>
      </c>
      <c r="D58" s="23">
        <v>9060</v>
      </c>
      <c r="E58" s="23">
        <v>20</v>
      </c>
      <c r="F58" s="10">
        <v>7236</v>
      </c>
      <c r="G58" s="10">
        <v>4500</v>
      </c>
      <c r="H58" s="24">
        <f t="shared" si="2"/>
        <v>20816</v>
      </c>
      <c r="I58" s="23">
        <v>9960</v>
      </c>
      <c r="J58" s="23">
        <v>180</v>
      </c>
      <c r="K58" s="23">
        <v>7236</v>
      </c>
      <c r="L58" s="10">
        <v>4834</v>
      </c>
      <c r="M58" s="24">
        <f t="shared" si="3"/>
        <v>22210</v>
      </c>
      <c r="N58" s="10">
        <f>(M58-H58)</f>
        <v>1394</v>
      </c>
      <c r="O58" s="25">
        <f>(M58-H58)/H58</f>
        <v>0.06696771714066103</v>
      </c>
    </row>
    <row r="59" spans="1:15" ht="15" customHeight="1" thickBot="1">
      <c r="A59" s="36"/>
      <c r="B59" s="37"/>
      <c r="C59" s="38" t="s">
        <v>41</v>
      </c>
      <c r="D59" s="39">
        <v>11088</v>
      </c>
      <c r="E59" s="39">
        <v>20</v>
      </c>
      <c r="F59" s="40">
        <v>7236</v>
      </c>
      <c r="G59" s="40">
        <v>4500</v>
      </c>
      <c r="H59" s="41">
        <f t="shared" si="2"/>
        <v>22844</v>
      </c>
      <c r="I59" s="39">
        <v>13308</v>
      </c>
      <c r="J59" s="39">
        <v>183</v>
      </c>
      <c r="K59" s="39">
        <v>7236</v>
      </c>
      <c r="L59" s="40">
        <v>4834</v>
      </c>
      <c r="M59" s="41">
        <f t="shared" si="3"/>
        <v>25561</v>
      </c>
      <c r="N59" s="40">
        <f>(M59-H59)</f>
        <v>2717</v>
      </c>
      <c r="O59" s="42">
        <f>(M59-H59)/H59</f>
        <v>0.11893713885484153</v>
      </c>
    </row>
    <row r="60" spans="4:24" s="3" customFormat="1" ht="12.75">
      <c r="D60" s="23"/>
      <c r="E60" s="23"/>
      <c r="F60" s="10"/>
      <c r="G60" s="10"/>
      <c r="H60" s="10"/>
      <c r="I60" s="23"/>
      <c r="J60" s="23"/>
      <c r="K60" s="23"/>
      <c r="L60" s="10"/>
      <c r="M60" s="10"/>
      <c r="N60" s="10"/>
      <c r="O60" s="11"/>
      <c r="P60" s="6"/>
      <c r="Q60" s="6"/>
      <c r="R60" s="6"/>
      <c r="S60" s="6"/>
      <c r="T60" s="6"/>
      <c r="U60" s="6"/>
      <c r="V60" s="6"/>
      <c r="W60" s="6"/>
      <c r="X60" s="6"/>
    </row>
    <row r="61" spans="1:24" s="1" customFormat="1" ht="13.5" customHeight="1">
      <c r="A61" s="49"/>
      <c r="B61" s="53" t="s">
        <v>37</v>
      </c>
      <c r="C61" s="53"/>
      <c r="D61" s="50"/>
      <c r="E61" s="50"/>
      <c r="F61" s="7"/>
      <c r="G61" s="7"/>
      <c r="H61" s="7"/>
      <c r="I61" s="7"/>
      <c r="J61" s="7"/>
      <c r="K61" s="7"/>
      <c r="L61" s="7"/>
      <c r="M61" s="7"/>
      <c r="N61" s="7"/>
      <c r="O61" s="8"/>
      <c r="P61" s="2"/>
      <c r="Q61" s="2"/>
      <c r="R61" s="2"/>
      <c r="S61" s="2"/>
      <c r="T61" s="2"/>
      <c r="U61" s="2"/>
      <c r="V61" s="2"/>
      <c r="W61" s="2"/>
      <c r="X61" s="2"/>
    </row>
    <row r="62" spans="1:15" ht="13.5" customHeight="1">
      <c r="A62" s="3"/>
      <c r="B62" s="54"/>
      <c r="C62" s="57" t="s">
        <v>63</v>
      </c>
      <c r="D62" s="23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1"/>
    </row>
    <row r="63" spans="1:15" ht="13.5" customHeight="1">
      <c r="A63" s="3"/>
      <c r="B63" s="54"/>
      <c r="C63" s="55" t="s">
        <v>52</v>
      </c>
      <c r="D63" s="23"/>
      <c r="E63" s="23"/>
      <c r="F63" s="10"/>
      <c r="G63" s="10"/>
      <c r="H63" s="10"/>
      <c r="I63" s="10"/>
      <c r="J63" s="10"/>
      <c r="K63" s="10"/>
      <c r="L63" s="10"/>
      <c r="M63" s="10"/>
      <c r="N63" s="10"/>
      <c r="O63" s="11"/>
    </row>
    <row r="64" spans="2:3" ht="13.5" customHeight="1">
      <c r="B64" s="56"/>
      <c r="C64" s="56" t="s">
        <v>57</v>
      </c>
    </row>
    <row r="65" spans="2:3" ht="13.5" customHeight="1">
      <c r="B65" s="56"/>
      <c r="C65" s="56" t="s">
        <v>53</v>
      </c>
    </row>
    <row r="66" spans="1:15" ht="13.5" customHeight="1">
      <c r="A66" s="3"/>
      <c r="B66" s="3"/>
      <c r="C66" s="51"/>
      <c r="D66" s="23"/>
      <c r="E66" s="23"/>
      <c r="F66" s="10"/>
      <c r="G66" s="10"/>
      <c r="H66" s="10"/>
      <c r="I66" s="10"/>
      <c r="J66" s="10"/>
      <c r="K66" s="10"/>
      <c r="L66" s="10"/>
      <c r="M66" s="10"/>
      <c r="N66" s="10"/>
      <c r="O66" s="11"/>
    </row>
  </sheetData>
  <sheetProtection/>
  <printOptions horizontalCentered="1"/>
  <pageMargins left="0.5" right="0.5" top="0.5" bottom="0.5" header="0.22" footer="0.01"/>
  <pageSetup fitToHeight="1" fitToWidth="1" horizontalDpi="600" verticalDpi="600" orientation="portrait" scale="66" r:id="rId1"/>
  <rowBreaks count="1" manualBreakCount="1">
    <brk id="4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zoomScalePageLayoutView="0" workbookViewId="0" topLeftCell="A1">
      <selection activeCell="O1" sqref="O1"/>
    </sheetView>
  </sheetViews>
  <sheetFormatPr defaultColWidth="8.8515625" defaultRowHeight="12.75"/>
  <cols>
    <col min="1" max="1" width="2.00390625" style="5" customWidth="1"/>
    <col min="2" max="2" width="2.28125" style="5" customWidth="1"/>
    <col min="3" max="3" width="34.7109375" style="5" customWidth="1"/>
    <col min="4" max="5" width="9.8515625" style="5" customWidth="1"/>
    <col min="6" max="7" width="8.8515625" style="5" customWidth="1"/>
    <col min="8" max="8" width="10.00390625" style="9" customWidth="1"/>
    <col min="9" max="11" width="10.00390625" style="5" customWidth="1"/>
    <col min="12" max="12" width="8.8515625" style="5" customWidth="1"/>
    <col min="13" max="13" width="8.8515625" style="9" customWidth="1"/>
    <col min="14" max="14" width="8.8515625" style="5" customWidth="1"/>
    <col min="15" max="15" width="9.421875" style="9" customWidth="1"/>
    <col min="16" max="24" width="8.8515625" style="4" customWidth="1"/>
    <col min="25" max="16384" width="8.8515625" style="5" customWidth="1"/>
  </cols>
  <sheetData>
    <row r="1" spans="1:15" ht="15.75">
      <c r="A1" s="52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15.75">
      <c r="A2" s="52" t="s">
        <v>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9"/>
      <c r="Q2" s="69"/>
    </row>
    <row r="3" spans="1:15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4" s="1" customFormat="1" ht="19.5" customHeight="1">
      <c r="A4" s="80"/>
      <c r="B4" s="81"/>
      <c r="C4" s="81"/>
      <c r="D4" s="85" t="s">
        <v>28</v>
      </c>
      <c r="E4" s="85"/>
      <c r="F4" s="85"/>
      <c r="G4" s="85"/>
      <c r="H4" s="85"/>
      <c r="I4" s="85" t="s">
        <v>29</v>
      </c>
      <c r="J4" s="85"/>
      <c r="K4" s="85"/>
      <c r="L4" s="85"/>
      <c r="M4" s="85"/>
      <c r="N4" s="87" t="s">
        <v>25</v>
      </c>
      <c r="O4" s="86" t="s">
        <v>26</v>
      </c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 thickBot="1">
      <c r="A5" s="82" t="s">
        <v>54</v>
      </c>
      <c r="B5" s="83"/>
      <c r="C5" s="83"/>
      <c r="D5" s="89" t="s">
        <v>30</v>
      </c>
      <c r="E5" s="89" t="s">
        <v>59</v>
      </c>
      <c r="F5" s="89" t="s">
        <v>60</v>
      </c>
      <c r="G5" s="89" t="s">
        <v>61</v>
      </c>
      <c r="H5" s="90" t="s">
        <v>27</v>
      </c>
      <c r="I5" s="89" t="s">
        <v>58</v>
      </c>
      <c r="J5" s="89" t="s">
        <v>59</v>
      </c>
      <c r="K5" s="89" t="s">
        <v>60</v>
      </c>
      <c r="L5" s="89" t="s">
        <v>61</v>
      </c>
      <c r="M5" s="90" t="s">
        <v>27</v>
      </c>
      <c r="N5" s="88" t="s">
        <v>0</v>
      </c>
      <c r="O5" s="84" t="s">
        <v>0</v>
      </c>
      <c r="P5" s="2"/>
      <c r="Q5" s="2"/>
      <c r="R5" s="2"/>
      <c r="S5" s="2"/>
      <c r="T5" s="2"/>
      <c r="U5" s="2"/>
      <c r="V5" s="2"/>
      <c r="W5" s="2"/>
      <c r="X5" s="2"/>
    </row>
    <row r="6" spans="1:15" ht="15" customHeight="1">
      <c r="A6" s="63" t="s">
        <v>16</v>
      </c>
      <c r="B6" s="73"/>
      <c r="C6" s="73"/>
      <c r="D6" s="75"/>
      <c r="E6" s="75"/>
      <c r="F6" s="75"/>
      <c r="G6" s="75"/>
      <c r="H6" s="76"/>
      <c r="I6" s="75"/>
      <c r="J6" s="75"/>
      <c r="K6" s="75"/>
      <c r="L6" s="75"/>
      <c r="M6" s="76"/>
      <c r="N6" s="73"/>
      <c r="O6" s="74"/>
    </row>
    <row r="7" spans="1:15" ht="15" customHeight="1">
      <c r="A7" s="17"/>
      <c r="B7" s="18" t="s">
        <v>1</v>
      </c>
      <c r="C7" s="19"/>
      <c r="D7" s="18"/>
      <c r="E7" s="18"/>
      <c r="F7" s="18"/>
      <c r="G7" s="18"/>
      <c r="H7" s="20"/>
      <c r="I7" s="18"/>
      <c r="J7" s="18"/>
      <c r="K7" s="18"/>
      <c r="L7" s="18"/>
      <c r="M7" s="20"/>
      <c r="N7" s="18"/>
      <c r="O7" s="20"/>
    </row>
    <row r="8" spans="1:15" ht="15" customHeight="1">
      <c r="A8" s="21"/>
      <c r="B8" s="3"/>
      <c r="C8" s="22" t="s">
        <v>39</v>
      </c>
      <c r="D8" s="23">
        <v>20592</v>
      </c>
      <c r="E8" s="23">
        <v>860.62</v>
      </c>
      <c r="F8" s="10">
        <v>7564</v>
      </c>
      <c r="G8" s="10">
        <v>4500</v>
      </c>
      <c r="H8" s="24">
        <f>SUM(D8:G8)</f>
        <v>33516.619999999995</v>
      </c>
      <c r="I8" s="23">
        <v>21900</v>
      </c>
      <c r="J8" s="23">
        <v>925.52</v>
      </c>
      <c r="K8" s="23">
        <v>7980</v>
      </c>
      <c r="L8" s="10">
        <v>4834</v>
      </c>
      <c r="M8" s="24">
        <f>SUM(I8:L8)</f>
        <v>35639.520000000004</v>
      </c>
      <c r="N8" s="10">
        <f>(M8-H8)</f>
        <v>2122.9000000000087</v>
      </c>
      <c r="O8" s="25">
        <f>(M8-H8)/H8</f>
        <v>0.06333872568295995</v>
      </c>
    </row>
    <row r="9" spans="1:15" ht="15" customHeight="1">
      <c r="A9" s="21"/>
      <c r="B9" s="3"/>
      <c r="C9" s="22" t="s">
        <v>38</v>
      </c>
      <c r="D9" s="23">
        <v>20826</v>
      </c>
      <c r="E9" s="23">
        <v>860.62</v>
      </c>
      <c r="F9" s="10">
        <v>7564</v>
      </c>
      <c r="G9" s="10">
        <v>4500</v>
      </c>
      <c r="H9" s="24">
        <f>SUM(D9:G9)</f>
        <v>33750.619999999995</v>
      </c>
      <c r="I9" s="23">
        <v>22140</v>
      </c>
      <c r="J9" s="23">
        <v>925.52</v>
      </c>
      <c r="K9" s="23">
        <v>7980</v>
      </c>
      <c r="L9" s="10">
        <v>4834</v>
      </c>
      <c r="M9" s="24">
        <f>SUM(I9:L9)</f>
        <v>35879.520000000004</v>
      </c>
      <c r="N9" s="10">
        <f>(M9-H9)</f>
        <v>2128.9000000000087</v>
      </c>
      <c r="O9" s="25">
        <f>(M9-H9)/H9</f>
        <v>0.06307735976405794</v>
      </c>
    </row>
    <row r="10" spans="1:15" ht="15" customHeight="1">
      <c r="A10" s="21"/>
      <c r="B10" s="3"/>
      <c r="C10" s="22" t="s">
        <v>3</v>
      </c>
      <c r="D10" s="23">
        <v>21834</v>
      </c>
      <c r="E10" s="23">
        <v>860.62</v>
      </c>
      <c r="F10" s="10">
        <v>7564</v>
      </c>
      <c r="G10" s="10">
        <v>4500</v>
      </c>
      <c r="H10" s="24">
        <f>SUM(D10:G10)</f>
        <v>34758.619999999995</v>
      </c>
      <c r="I10" s="23">
        <v>23220</v>
      </c>
      <c r="J10" s="23">
        <v>925.52</v>
      </c>
      <c r="K10" s="23">
        <v>7980</v>
      </c>
      <c r="L10" s="10">
        <v>4834</v>
      </c>
      <c r="M10" s="24">
        <f>SUM(I10:L10)</f>
        <v>36959.520000000004</v>
      </c>
      <c r="N10" s="10">
        <f>(M10-H10)</f>
        <v>2200.9000000000087</v>
      </c>
      <c r="O10" s="25">
        <f>(M10-H10)/H10</f>
        <v>0.06331954490713408</v>
      </c>
    </row>
    <row r="11" spans="1:16" ht="15" customHeight="1">
      <c r="A11" s="21"/>
      <c r="B11" s="3"/>
      <c r="C11" s="22" t="s">
        <v>2</v>
      </c>
      <c r="D11" s="23">
        <v>23130</v>
      </c>
      <c r="E11" s="23">
        <v>860.62</v>
      </c>
      <c r="F11" s="10">
        <v>7564</v>
      </c>
      <c r="G11" s="10">
        <v>4500</v>
      </c>
      <c r="H11" s="24">
        <f>SUM(D11:G11)</f>
        <v>36054.619999999995</v>
      </c>
      <c r="I11" s="23">
        <v>24696</v>
      </c>
      <c r="J11" s="23">
        <v>925.52</v>
      </c>
      <c r="K11" s="23">
        <v>7980</v>
      </c>
      <c r="L11" s="10">
        <v>4834</v>
      </c>
      <c r="M11" s="24">
        <f>SUM(I11:L11)</f>
        <v>38435.520000000004</v>
      </c>
      <c r="N11" s="10">
        <f>(M11-H11)</f>
        <v>2380.9000000000087</v>
      </c>
      <c r="O11" s="25">
        <f>(M11-H11)/H11</f>
        <v>0.06603591994590455</v>
      </c>
      <c r="P11" s="12"/>
    </row>
    <row r="12" spans="1:15" ht="15" customHeight="1">
      <c r="A12" s="17"/>
      <c r="B12" s="18" t="s">
        <v>4</v>
      </c>
      <c r="C12" s="19"/>
      <c r="D12" s="26"/>
      <c r="E12" s="26"/>
      <c r="F12" s="27"/>
      <c r="G12" s="27"/>
      <c r="H12" s="28"/>
      <c r="I12" s="26"/>
      <c r="J12" s="26"/>
      <c r="K12" s="26"/>
      <c r="L12" s="27"/>
      <c r="M12" s="28"/>
      <c r="N12" s="27"/>
      <c r="O12" s="20"/>
    </row>
    <row r="13" spans="1:15" ht="15" customHeight="1">
      <c r="A13" s="21"/>
      <c r="B13" s="3"/>
      <c r="C13" s="22" t="s">
        <v>39</v>
      </c>
      <c r="D13" s="23">
        <v>20592</v>
      </c>
      <c r="E13" s="23">
        <v>869.62</v>
      </c>
      <c r="F13" s="10">
        <v>7236</v>
      </c>
      <c r="G13" s="10">
        <v>4500</v>
      </c>
      <c r="H13" s="24">
        <f aca="true" t="shared" si="0" ref="H13:H18">SUM(D13:G13)</f>
        <v>33197.619999999995</v>
      </c>
      <c r="I13" s="23">
        <v>21510</v>
      </c>
      <c r="J13" s="23">
        <v>934.52</v>
      </c>
      <c r="K13" s="23">
        <v>7236</v>
      </c>
      <c r="L13" s="10">
        <v>4834</v>
      </c>
      <c r="M13" s="24">
        <f aca="true" t="shared" si="1" ref="M13:M18">SUM(I13:L13)</f>
        <v>34514.520000000004</v>
      </c>
      <c r="N13" s="10">
        <f aca="true" t="shared" si="2" ref="N13:N18">(M13-H13)</f>
        <v>1316.9000000000087</v>
      </c>
      <c r="O13" s="25">
        <f aca="true" t="shared" si="3" ref="O13:O18">(M13-H13)/H13</f>
        <v>0.03966850635678126</v>
      </c>
    </row>
    <row r="14" spans="1:15" ht="15" customHeight="1">
      <c r="A14" s="21"/>
      <c r="B14" s="3"/>
      <c r="C14" s="22" t="s">
        <v>38</v>
      </c>
      <c r="D14" s="23">
        <v>20826</v>
      </c>
      <c r="E14" s="23">
        <v>869.62</v>
      </c>
      <c r="F14" s="10">
        <v>7236</v>
      </c>
      <c r="G14" s="10">
        <v>4500</v>
      </c>
      <c r="H14" s="24">
        <f t="shared" si="0"/>
        <v>33431.619999999995</v>
      </c>
      <c r="I14" s="23">
        <v>21762</v>
      </c>
      <c r="J14" s="23">
        <v>934.52</v>
      </c>
      <c r="K14" s="23">
        <v>7236</v>
      </c>
      <c r="L14" s="10">
        <v>4834</v>
      </c>
      <c r="M14" s="24">
        <f t="shared" si="1"/>
        <v>34766.520000000004</v>
      </c>
      <c r="N14" s="10">
        <f t="shared" si="2"/>
        <v>1334.9000000000087</v>
      </c>
      <c r="O14" s="25">
        <f t="shared" si="3"/>
        <v>0.039929264570487726</v>
      </c>
    </row>
    <row r="15" spans="1:15" ht="15" customHeight="1">
      <c r="A15" s="21"/>
      <c r="B15" s="3"/>
      <c r="C15" s="22" t="s">
        <v>3</v>
      </c>
      <c r="D15" s="23">
        <v>21834</v>
      </c>
      <c r="E15" s="23">
        <v>869.62</v>
      </c>
      <c r="F15" s="10">
        <v>7236</v>
      </c>
      <c r="G15" s="10">
        <v>4500</v>
      </c>
      <c r="H15" s="24">
        <f t="shared" si="0"/>
        <v>34439.619999999995</v>
      </c>
      <c r="I15" s="23">
        <v>22806</v>
      </c>
      <c r="J15" s="23">
        <v>934.52</v>
      </c>
      <c r="K15" s="23">
        <v>7236</v>
      </c>
      <c r="L15" s="10">
        <v>4834</v>
      </c>
      <c r="M15" s="24">
        <f t="shared" si="1"/>
        <v>35810.520000000004</v>
      </c>
      <c r="N15" s="10">
        <f t="shared" si="2"/>
        <v>1370.9000000000087</v>
      </c>
      <c r="O15" s="25">
        <f t="shared" si="3"/>
        <v>0.0398058979744843</v>
      </c>
    </row>
    <row r="16" spans="1:15" ht="15" customHeight="1">
      <c r="A16" s="21"/>
      <c r="B16" s="3"/>
      <c r="C16" s="22" t="s">
        <v>6</v>
      </c>
      <c r="D16" s="23">
        <v>23130</v>
      </c>
      <c r="E16" s="23">
        <v>869.62</v>
      </c>
      <c r="F16" s="10">
        <v>7236</v>
      </c>
      <c r="G16" s="10">
        <v>4500</v>
      </c>
      <c r="H16" s="24">
        <f t="shared" si="0"/>
        <v>35735.619999999995</v>
      </c>
      <c r="I16" s="23">
        <v>24156</v>
      </c>
      <c r="J16" s="23">
        <v>934.52</v>
      </c>
      <c r="K16" s="23">
        <v>7236</v>
      </c>
      <c r="L16" s="10">
        <v>4834</v>
      </c>
      <c r="M16" s="24">
        <f t="shared" si="1"/>
        <v>37160.520000000004</v>
      </c>
      <c r="N16" s="10">
        <f t="shared" si="2"/>
        <v>1424.9000000000087</v>
      </c>
      <c r="O16" s="25">
        <f t="shared" si="3"/>
        <v>0.03987338123698452</v>
      </c>
    </row>
    <row r="17" spans="1:15" ht="15" customHeight="1">
      <c r="A17" s="21"/>
      <c r="B17" s="3"/>
      <c r="C17" s="22" t="s">
        <v>5</v>
      </c>
      <c r="D17" s="23">
        <v>23130</v>
      </c>
      <c r="E17" s="23">
        <v>869.62</v>
      </c>
      <c r="F17" s="10">
        <v>7236</v>
      </c>
      <c r="G17" s="10">
        <v>4500</v>
      </c>
      <c r="H17" s="24">
        <f t="shared" si="0"/>
        <v>35735.619999999995</v>
      </c>
      <c r="I17" s="23">
        <v>24156</v>
      </c>
      <c r="J17" s="23">
        <v>934.52</v>
      </c>
      <c r="K17" s="23">
        <v>7236</v>
      </c>
      <c r="L17" s="10">
        <v>4834</v>
      </c>
      <c r="M17" s="24">
        <f t="shared" si="1"/>
        <v>37160.520000000004</v>
      </c>
      <c r="N17" s="10">
        <f t="shared" si="2"/>
        <v>1424.9000000000087</v>
      </c>
      <c r="O17" s="25">
        <f t="shared" si="3"/>
        <v>0.03987338123698452</v>
      </c>
    </row>
    <row r="18" spans="1:15" ht="15" customHeight="1">
      <c r="A18" s="21"/>
      <c r="B18" s="3"/>
      <c r="C18" s="22" t="s">
        <v>7</v>
      </c>
      <c r="D18" s="23">
        <v>25146</v>
      </c>
      <c r="E18" s="23">
        <v>869.62</v>
      </c>
      <c r="F18" s="10">
        <v>7236</v>
      </c>
      <c r="G18" s="10">
        <v>4500</v>
      </c>
      <c r="H18" s="24">
        <f t="shared" si="0"/>
        <v>37751.619999999995</v>
      </c>
      <c r="I18" s="23">
        <v>27144</v>
      </c>
      <c r="J18" s="23">
        <v>934.52</v>
      </c>
      <c r="K18" s="23">
        <v>7236</v>
      </c>
      <c r="L18" s="10">
        <v>4834</v>
      </c>
      <c r="M18" s="24">
        <f t="shared" si="1"/>
        <v>40148.520000000004</v>
      </c>
      <c r="N18" s="10">
        <f t="shared" si="2"/>
        <v>2396.9000000000087</v>
      </c>
      <c r="O18" s="25">
        <f t="shared" si="3"/>
        <v>0.06349131507469108</v>
      </c>
    </row>
    <row r="19" spans="1:15" ht="15" customHeight="1">
      <c r="A19" s="63" t="s">
        <v>8</v>
      </c>
      <c r="B19" s="64"/>
      <c r="C19" s="64"/>
      <c r="D19" s="64"/>
      <c r="E19" s="64"/>
      <c r="F19" s="64"/>
      <c r="G19" s="64"/>
      <c r="H19" s="66"/>
      <c r="I19" s="64"/>
      <c r="J19" s="64"/>
      <c r="K19" s="64"/>
      <c r="L19" s="64"/>
      <c r="M19" s="66"/>
      <c r="N19" s="64"/>
      <c r="O19" s="65"/>
    </row>
    <row r="20" spans="1:15" ht="15" customHeight="1">
      <c r="A20" s="17"/>
      <c r="B20" s="18" t="s">
        <v>1</v>
      </c>
      <c r="C20" s="19"/>
      <c r="D20" s="18"/>
      <c r="E20" s="18"/>
      <c r="F20" s="18"/>
      <c r="G20" s="18"/>
      <c r="H20" s="28"/>
      <c r="I20" s="18"/>
      <c r="J20" s="18"/>
      <c r="K20" s="18"/>
      <c r="L20" s="18"/>
      <c r="M20" s="28"/>
      <c r="N20" s="18"/>
      <c r="O20" s="20"/>
    </row>
    <row r="21" spans="1:16" ht="15" customHeight="1">
      <c r="A21" s="21"/>
      <c r="B21" s="3"/>
      <c r="C21" s="22" t="s">
        <v>35</v>
      </c>
      <c r="D21" s="23">
        <v>15264</v>
      </c>
      <c r="E21" s="23">
        <v>852</v>
      </c>
      <c r="F21" s="10">
        <v>5998</v>
      </c>
      <c r="G21" s="10">
        <v>4500</v>
      </c>
      <c r="H21" s="24">
        <f>SUM(D21:G21)</f>
        <v>26614</v>
      </c>
      <c r="I21" s="10">
        <v>15260</v>
      </c>
      <c r="J21" s="10">
        <f>E21+70</f>
        <v>922</v>
      </c>
      <c r="K21" s="10">
        <v>6418</v>
      </c>
      <c r="L21" s="10">
        <v>4834</v>
      </c>
      <c r="M21" s="24">
        <f>SUM(I21:L21)</f>
        <v>27434</v>
      </c>
      <c r="N21" s="10">
        <f>(M21-H21)</f>
        <v>820</v>
      </c>
      <c r="O21" s="25">
        <f>(M21-H21)/H21</f>
        <v>0.030810851431577364</v>
      </c>
      <c r="P21" s="13"/>
    </row>
    <row r="22" spans="1:15" ht="15" customHeight="1">
      <c r="A22" s="21"/>
      <c r="B22" s="3"/>
      <c r="C22" s="22" t="s">
        <v>43</v>
      </c>
      <c r="D22" s="23">
        <v>15402</v>
      </c>
      <c r="E22" s="23">
        <v>852</v>
      </c>
      <c r="F22" s="10">
        <v>5998</v>
      </c>
      <c r="G22" s="10">
        <v>4500</v>
      </c>
      <c r="H22" s="24">
        <f>SUM(D22:G22)</f>
        <v>26752</v>
      </c>
      <c r="I22" s="10">
        <v>15400</v>
      </c>
      <c r="J22" s="10">
        <f>E22+70</f>
        <v>922</v>
      </c>
      <c r="K22" s="10">
        <v>6418</v>
      </c>
      <c r="L22" s="10">
        <v>4834</v>
      </c>
      <c r="M22" s="24">
        <f>SUM(I22:L22)</f>
        <v>27574</v>
      </c>
      <c r="N22" s="10">
        <f>(M22-H22)</f>
        <v>822</v>
      </c>
      <c r="O22" s="25">
        <f>(M22-H22)/H22</f>
        <v>0.030726674641148324</v>
      </c>
    </row>
    <row r="23" spans="1:15" ht="15" customHeight="1">
      <c r="A23" s="21"/>
      <c r="B23" s="3"/>
      <c r="C23" s="22" t="s">
        <v>44</v>
      </c>
      <c r="D23" s="23">
        <v>15746</v>
      </c>
      <c r="E23" s="23">
        <v>852</v>
      </c>
      <c r="F23" s="10">
        <v>5998</v>
      </c>
      <c r="G23" s="10">
        <v>4500</v>
      </c>
      <c r="H23" s="24">
        <f>SUM(D23:G23)</f>
        <v>27096</v>
      </c>
      <c r="I23" s="10">
        <v>15740</v>
      </c>
      <c r="J23" s="10">
        <f>E23+70</f>
        <v>922</v>
      </c>
      <c r="K23" s="10">
        <v>6418</v>
      </c>
      <c r="L23" s="10">
        <v>4834</v>
      </c>
      <c r="M23" s="24">
        <f>SUM(I23:L23)</f>
        <v>27914</v>
      </c>
      <c r="N23" s="10">
        <f>(M23-H23)</f>
        <v>818</v>
      </c>
      <c r="O23" s="25">
        <f>(M23-H23)/H23</f>
        <v>0.03018895777974609</v>
      </c>
    </row>
    <row r="24" spans="1:15" ht="15" customHeight="1">
      <c r="A24" s="21"/>
      <c r="B24" s="3"/>
      <c r="C24" s="22" t="s">
        <v>36</v>
      </c>
      <c r="D24" s="23">
        <v>15742</v>
      </c>
      <c r="E24" s="23">
        <v>852</v>
      </c>
      <c r="F24" s="10">
        <v>5998</v>
      </c>
      <c r="G24" s="10">
        <v>4500</v>
      </c>
      <c r="H24" s="24">
        <f>SUM(D24:G24)</f>
        <v>27092</v>
      </c>
      <c r="I24" s="10">
        <v>15740</v>
      </c>
      <c r="J24" s="10">
        <f>E24+70</f>
        <v>922</v>
      </c>
      <c r="K24" s="10">
        <v>6418</v>
      </c>
      <c r="L24" s="10">
        <v>4834</v>
      </c>
      <c r="M24" s="24">
        <f>SUM(I24:L24)</f>
        <v>27914</v>
      </c>
      <c r="N24" s="10">
        <f>(M24-H24)</f>
        <v>822</v>
      </c>
      <c r="O24" s="25">
        <f>(M24-H24)/H24</f>
        <v>0.03034106009153994</v>
      </c>
    </row>
    <row r="25" spans="1:15" ht="15" customHeight="1">
      <c r="A25" s="17"/>
      <c r="B25" s="18" t="s">
        <v>4</v>
      </c>
      <c r="C25" s="19"/>
      <c r="D25" s="27"/>
      <c r="E25" s="27"/>
      <c r="F25" s="27"/>
      <c r="G25" s="27"/>
      <c r="H25" s="28"/>
      <c r="I25" s="27"/>
      <c r="J25" s="27"/>
      <c r="K25" s="27"/>
      <c r="L25" s="27"/>
      <c r="M25" s="28"/>
      <c r="N25" s="27"/>
      <c r="O25" s="20"/>
    </row>
    <row r="26" spans="1:15" ht="15" customHeight="1">
      <c r="A26" s="21"/>
      <c r="B26" s="3"/>
      <c r="C26" s="22" t="s">
        <v>33</v>
      </c>
      <c r="D26" s="23">
        <v>16802</v>
      </c>
      <c r="E26" s="23">
        <v>852</v>
      </c>
      <c r="F26" s="10">
        <v>7236</v>
      </c>
      <c r="G26" s="10">
        <v>4500</v>
      </c>
      <c r="H26" s="24">
        <f>SUM(D26:G26)</f>
        <v>29390</v>
      </c>
      <c r="I26" s="10">
        <v>16800</v>
      </c>
      <c r="J26" s="10">
        <f>E26+70</f>
        <v>922</v>
      </c>
      <c r="K26" s="10">
        <v>7236</v>
      </c>
      <c r="L26" s="10">
        <v>4834</v>
      </c>
      <c r="M26" s="24">
        <f>SUM(I26:L26)</f>
        <v>29792</v>
      </c>
      <c r="N26" s="10">
        <f>(M26-H26)</f>
        <v>402</v>
      </c>
      <c r="O26" s="25">
        <f>(M26-H26)/H26</f>
        <v>0.013678121810139504</v>
      </c>
    </row>
    <row r="27" spans="1:15" ht="15" customHeight="1">
      <c r="A27" s="21"/>
      <c r="B27" s="3"/>
      <c r="C27" s="22" t="s">
        <v>32</v>
      </c>
      <c r="D27" s="23">
        <v>17868</v>
      </c>
      <c r="E27" s="23">
        <v>852</v>
      </c>
      <c r="F27" s="10">
        <v>7236</v>
      </c>
      <c r="G27" s="10">
        <v>4500</v>
      </c>
      <c r="H27" s="24">
        <f>SUM(D27:G27)</f>
        <v>30456</v>
      </c>
      <c r="I27" s="10">
        <v>17800</v>
      </c>
      <c r="J27" s="10">
        <f>E27+70</f>
        <v>922</v>
      </c>
      <c r="K27" s="10">
        <v>7236</v>
      </c>
      <c r="L27" s="10">
        <v>4834</v>
      </c>
      <c r="M27" s="24">
        <f>SUM(I27:L27)</f>
        <v>30792</v>
      </c>
      <c r="N27" s="10">
        <f>(M27-H27)</f>
        <v>336</v>
      </c>
      <c r="O27" s="25">
        <f>(M27-H27)/H27</f>
        <v>0.01103230890464933</v>
      </c>
    </row>
    <row r="28" spans="1:15" ht="15" customHeight="1">
      <c r="A28" s="21"/>
      <c r="B28" s="3"/>
      <c r="C28" s="22" t="s">
        <v>31</v>
      </c>
      <c r="D28" s="23">
        <v>17706</v>
      </c>
      <c r="E28" s="23">
        <v>852</v>
      </c>
      <c r="F28" s="10">
        <v>7236</v>
      </c>
      <c r="G28" s="10">
        <v>4500</v>
      </c>
      <c r="H28" s="24">
        <f>SUM(D28:G28)</f>
        <v>30294</v>
      </c>
      <c r="I28" s="10">
        <v>17800</v>
      </c>
      <c r="J28" s="10">
        <f>E28+70</f>
        <v>922</v>
      </c>
      <c r="K28" s="10">
        <v>7236</v>
      </c>
      <c r="L28" s="10">
        <v>4834</v>
      </c>
      <c r="M28" s="24">
        <f>SUM(I28:L28)</f>
        <v>30792</v>
      </c>
      <c r="N28" s="10">
        <f>(M28-H28)</f>
        <v>498</v>
      </c>
      <c r="O28" s="25">
        <f>(M28-H28)/H28</f>
        <v>0.01643889879183997</v>
      </c>
    </row>
    <row r="29" spans="1:15" ht="15" customHeight="1">
      <c r="A29" s="21"/>
      <c r="B29" s="3"/>
      <c r="C29" s="22" t="s">
        <v>34</v>
      </c>
      <c r="D29" s="23">
        <v>16956</v>
      </c>
      <c r="E29" s="23">
        <v>852</v>
      </c>
      <c r="F29" s="10">
        <v>7236</v>
      </c>
      <c r="G29" s="10">
        <v>4500</v>
      </c>
      <c r="H29" s="24">
        <f>SUM(D29:G29)</f>
        <v>29544</v>
      </c>
      <c r="I29" s="10">
        <v>17800</v>
      </c>
      <c r="J29" s="10">
        <f>E29+70</f>
        <v>922</v>
      </c>
      <c r="K29" s="10">
        <v>7236</v>
      </c>
      <c r="L29" s="10">
        <v>4834</v>
      </c>
      <c r="M29" s="24">
        <f>SUM(I29:L29)</f>
        <v>30792</v>
      </c>
      <c r="N29" s="10">
        <f>(M29-H29)</f>
        <v>1248</v>
      </c>
      <c r="O29" s="25">
        <f>(M29-H29)/H29</f>
        <v>0.04224207961007311</v>
      </c>
    </row>
    <row r="30" spans="1:15" ht="15" customHeight="1">
      <c r="A30" s="63" t="s">
        <v>10</v>
      </c>
      <c r="B30" s="64"/>
      <c r="C30" s="64"/>
      <c r="D30" s="64"/>
      <c r="E30" s="64"/>
      <c r="F30" s="64"/>
      <c r="G30" s="64"/>
      <c r="H30" s="66"/>
      <c r="I30" s="64"/>
      <c r="J30" s="64"/>
      <c r="K30" s="64"/>
      <c r="L30" s="64"/>
      <c r="M30" s="66"/>
      <c r="N30" s="64"/>
      <c r="O30" s="65"/>
    </row>
    <row r="31" spans="1:15" ht="15" customHeight="1">
      <c r="A31" s="17"/>
      <c r="B31" s="18" t="s">
        <v>1</v>
      </c>
      <c r="C31" s="19"/>
      <c r="D31" s="18"/>
      <c r="E31" s="18"/>
      <c r="F31" s="18"/>
      <c r="G31" s="18"/>
      <c r="H31" s="28"/>
      <c r="I31" s="18"/>
      <c r="J31" s="18"/>
      <c r="K31" s="18"/>
      <c r="L31" s="18"/>
      <c r="M31" s="28"/>
      <c r="N31" s="18"/>
      <c r="O31" s="20"/>
    </row>
    <row r="32" spans="1:16" ht="15" customHeight="1">
      <c r="A32" s="21"/>
      <c r="B32" s="3"/>
      <c r="C32" s="22" t="s">
        <v>23</v>
      </c>
      <c r="D32" s="23">
        <v>15242</v>
      </c>
      <c r="E32" s="23">
        <v>678</v>
      </c>
      <c r="F32" s="10">
        <v>7236</v>
      </c>
      <c r="G32" s="10">
        <v>4500</v>
      </c>
      <c r="H32" s="24">
        <f>SUM(D32:G32)</f>
        <v>27656</v>
      </c>
      <c r="I32" s="10">
        <v>15394</v>
      </c>
      <c r="J32" s="10">
        <v>682</v>
      </c>
      <c r="K32" s="10">
        <v>7236</v>
      </c>
      <c r="L32" s="10">
        <v>4834</v>
      </c>
      <c r="M32" s="24">
        <f>SUM(I32:L32)</f>
        <v>28146</v>
      </c>
      <c r="N32" s="10">
        <f>(M32-H32)</f>
        <v>490</v>
      </c>
      <c r="O32" s="25">
        <f>(M32-H32)/H32</f>
        <v>0.017717674284061326</v>
      </c>
      <c r="P32" s="13"/>
    </row>
    <row r="33" spans="1:15" s="14" customFormat="1" ht="25.5" customHeight="1">
      <c r="A33" s="29"/>
      <c r="B33" s="30"/>
      <c r="C33" s="77" t="s">
        <v>45</v>
      </c>
      <c r="D33" s="31">
        <v>15634</v>
      </c>
      <c r="E33" s="31">
        <v>678</v>
      </c>
      <c r="F33" s="32">
        <v>7236</v>
      </c>
      <c r="G33" s="32">
        <v>4500</v>
      </c>
      <c r="H33" s="33">
        <f>SUM(D33:G33)</f>
        <v>28048</v>
      </c>
      <c r="I33" s="32">
        <v>15790</v>
      </c>
      <c r="J33" s="32">
        <v>682</v>
      </c>
      <c r="K33" s="32">
        <v>7236</v>
      </c>
      <c r="L33" s="32">
        <v>4834</v>
      </c>
      <c r="M33" s="33">
        <f>SUM(I33:L33)</f>
        <v>28542</v>
      </c>
      <c r="N33" s="32">
        <f>(M33-H33)</f>
        <v>494</v>
      </c>
      <c r="O33" s="34">
        <f>(M33-H33)/H33</f>
        <v>0.017612664004563607</v>
      </c>
    </row>
    <row r="34" spans="1:15" ht="15" customHeight="1">
      <c r="A34" s="21"/>
      <c r="B34" s="3"/>
      <c r="C34" s="22" t="s">
        <v>47</v>
      </c>
      <c r="D34" s="23">
        <v>15242</v>
      </c>
      <c r="E34" s="23">
        <v>678</v>
      </c>
      <c r="F34" s="10">
        <v>7236</v>
      </c>
      <c r="G34" s="10">
        <v>4500</v>
      </c>
      <c r="H34" s="24">
        <f>SUM(D34:G34)</f>
        <v>27656</v>
      </c>
      <c r="I34" s="10">
        <v>15394</v>
      </c>
      <c r="J34" s="10">
        <v>682</v>
      </c>
      <c r="K34" s="10">
        <v>7236</v>
      </c>
      <c r="L34" s="10">
        <v>4834</v>
      </c>
      <c r="M34" s="24">
        <f>SUM(I34:L34)</f>
        <v>28146</v>
      </c>
      <c r="N34" s="10">
        <f>(M34-H34)</f>
        <v>490</v>
      </c>
      <c r="O34" s="25">
        <f>(M34-H34)/H34</f>
        <v>0.017717674284061326</v>
      </c>
    </row>
    <row r="35" spans="1:15" ht="15" customHeight="1">
      <c r="A35" s="17"/>
      <c r="B35" s="18" t="s">
        <v>4</v>
      </c>
      <c r="C35" s="19"/>
      <c r="D35" s="27"/>
      <c r="E35" s="27"/>
      <c r="F35" s="27"/>
      <c r="G35" s="27"/>
      <c r="H35" s="28"/>
      <c r="I35" s="27"/>
      <c r="J35" s="27"/>
      <c r="K35" s="27"/>
      <c r="L35" s="27"/>
      <c r="M35" s="28"/>
      <c r="N35" s="27"/>
      <c r="O35" s="20"/>
    </row>
    <row r="36" spans="1:15" ht="15" customHeight="1">
      <c r="A36" s="21"/>
      <c r="B36" s="3"/>
      <c r="C36" s="22" t="s">
        <v>11</v>
      </c>
      <c r="D36" s="23">
        <v>16684</v>
      </c>
      <c r="E36" s="23">
        <v>678</v>
      </c>
      <c r="F36" s="10">
        <v>7236</v>
      </c>
      <c r="G36" s="10">
        <v>4500</v>
      </c>
      <c r="H36" s="24">
        <f aca="true" t="shared" si="4" ref="H36:H42">SUM(D36:G36)</f>
        <v>29098</v>
      </c>
      <c r="I36" s="10">
        <v>16850</v>
      </c>
      <c r="J36" s="10">
        <v>682</v>
      </c>
      <c r="K36" s="10">
        <v>7236</v>
      </c>
      <c r="L36" s="10">
        <v>4834</v>
      </c>
      <c r="M36" s="24">
        <f aca="true" t="shared" si="5" ref="M36:M42">SUM(I36:L36)</f>
        <v>29602</v>
      </c>
      <c r="N36" s="10">
        <f aca="true" t="shared" si="6" ref="N36:N42">(M36-H36)</f>
        <v>504</v>
      </c>
      <c r="O36" s="25">
        <f aca="true" t="shared" si="7" ref="O36:O42">(M36-H36)/H36</f>
        <v>0.01732077806034779</v>
      </c>
    </row>
    <row r="37" spans="1:15" ht="15" customHeight="1">
      <c r="A37" s="21"/>
      <c r="B37" s="3"/>
      <c r="C37" s="35" t="s">
        <v>12</v>
      </c>
      <c r="D37" s="23">
        <v>17756</v>
      </c>
      <c r="E37" s="23">
        <v>678</v>
      </c>
      <c r="F37" s="10">
        <v>7236</v>
      </c>
      <c r="G37" s="10">
        <v>4500</v>
      </c>
      <c r="H37" s="24">
        <f t="shared" si="4"/>
        <v>30170</v>
      </c>
      <c r="I37" s="10">
        <v>17934</v>
      </c>
      <c r="J37" s="10">
        <v>682</v>
      </c>
      <c r="K37" s="10">
        <v>7236</v>
      </c>
      <c r="L37" s="10">
        <v>4834</v>
      </c>
      <c r="M37" s="24">
        <f t="shared" si="5"/>
        <v>30686</v>
      </c>
      <c r="N37" s="10">
        <f t="shared" si="6"/>
        <v>516</v>
      </c>
      <c r="O37" s="25">
        <f t="shared" si="7"/>
        <v>0.01710308253231687</v>
      </c>
    </row>
    <row r="38" spans="1:15" ht="15" customHeight="1">
      <c r="A38" s="21"/>
      <c r="B38" s="3"/>
      <c r="C38" s="35" t="s">
        <v>3</v>
      </c>
      <c r="D38" s="23">
        <v>17756</v>
      </c>
      <c r="E38" s="23">
        <v>678</v>
      </c>
      <c r="F38" s="10">
        <v>7236</v>
      </c>
      <c r="G38" s="10">
        <v>4500</v>
      </c>
      <c r="H38" s="24">
        <f t="shared" si="4"/>
        <v>30170</v>
      </c>
      <c r="I38" s="10">
        <v>17934</v>
      </c>
      <c r="J38" s="10">
        <v>682</v>
      </c>
      <c r="K38" s="10">
        <v>7236</v>
      </c>
      <c r="L38" s="10">
        <v>4834</v>
      </c>
      <c r="M38" s="24">
        <f t="shared" si="5"/>
        <v>30686</v>
      </c>
      <c r="N38" s="10">
        <f t="shared" si="6"/>
        <v>516</v>
      </c>
      <c r="O38" s="25">
        <f t="shared" si="7"/>
        <v>0.01710308253231687</v>
      </c>
    </row>
    <row r="39" spans="1:15" ht="15" customHeight="1">
      <c r="A39" s="21"/>
      <c r="B39" s="3"/>
      <c r="C39" s="22" t="s">
        <v>13</v>
      </c>
      <c r="D39" s="23">
        <v>17756</v>
      </c>
      <c r="E39" s="23">
        <v>678</v>
      </c>
      <c r="F39" s="10">
        <v>7236</v>
      </c>
      <c r="G39" s="10">
        <v>4500</v>
      </c>
      <c r="H39" s="24">
        <f t="shared" si="4"/>
        <v>30170</v>
      </c>
      <c r="I39" s="10">
        <v>17934</v>
      </c>
      <c r="J39" s="10">
        <v>682</v>
      </c>
      <c r="K39" s="10">
        <v>7236</v>
      </c>
      <c r="L39" s="10">
        <v>4834</v>
      </c>
      <c r="M39" s="24">
        <f t="shared" si="5"/>
        <v>30686</v>
      </c>
      <c r="N39" s="10">
        <f t="shared" si="6"/>
        <v>516</v>
      </c>
      <c r="O39" s="25">
        <f t="shared" si="7"/>
        <v>0.01710308253231687</v>
      </c>
    </row>
    <row r="40" spans="1:15" ht="15" customHeight="1">
      <c r="A40" s="21"/>
      <c r="B40" s="3"/>
      <c r="C40" s="22" t="s">
        <v>14</v>
      </c>
      <c r="D40" s="23">
        <v>17756</v>
      </c>
      <c r="E40" s="23">
        <v>678</v>
      </c>
      <c r="F40" s="10">
        <v>7236</v>
      </c>
      <c r="G40" s="10">
        <v>4500</v>
      </c>
      <c r="H40" s="24">
        <f t="shared" si="4"/>
        <v>30170</v>
      </c>
      <c r="I40" s="10">
        <v>17934</v>
      </c>
      <c r="J40" s="10">
        <v>682</v>
      </c>
      <c r="K40" s="10">
        <v>7236</v>
      </c>
      <c r="L40" s="10">
        <v>4834</v>
      </c>
      <c r="M40" s="24">
        <f t="shared" si="5"/>
        <v>30686</v>
      </c>
      <c r="N40" s="10">
        <f t="shared" si="6"/>
        <v>516</v>
      </c>
      <c r="O40" s="25">
        <f t="shared" si="7"/>
        <v>0.01710308253231687</v>
      </c>
    </row>
    <row r="41" spans="1:15" ht="15" customHeight="1">
      <c r="A41" s="21"/>
      <c r="B41" s="3"/>
      <c r="C41" s="22" t="s">
        <v>9</v>
      </c>
      <c r="D41" s="23">
        <v>17756</v>
      </c>
      <c r="E41" s="23">
        <v>678</v>
      </c>
      <c r="F41" s="10">
        <v>7236</v>
      </c>
      <c r="G41" s="10">
        <v>4500</v>
      </c>
      <c r="H41" s="24">
        <f t="shared" si="4"/>
        <v>30170</v>
      </c>
      <c r="I41" s="10">
        <v>17934</v>
      </c>
      <c r="J41" s="10">
        <v>682</v>
      </c>
      <c r="K41" s="10">
        <v>7236</v>
      </c>
      <c r="L41" s="10">
        <v>4834</v>
      </c>
      <c r="M41" s="24">
        <f t="shared" si="5"/>
        <v>30686</v>
      </c>
      <c r="N41" s="10">
        <f t="shared" si="6"/>
        <v>516</v>
      </c>
      <c r="O41" s="25">
        <f t="shared" si="7"/>
        <v>0.01710308253231687</v>
      </c>
    </row>
    <row r="42" spans="1:15" ht="15" customHeight="1">
      <c r="A42" s="21"/>
      <c r="B42" s="3"/>
      <c r="C42" s="22" t="s">
        <v>46</v>
      </c>
      <c r="D42" s="23">
        <v>18092</v>
      </c>
      <c r="E42" s="23">
        <v>678</v>
      </c>
      <c r="F42" s="10">
        <v>7236</v>
      </c>
      <c r="G42" s="10">
        <v>4500</v>
      </c>
      <c r="H42" s="24">
        <f t="shared" si="4"/>
        <v>30506</v>
      </c>
      <c r="I42" s="10">
        <v>18272</v>
      </c>
      <c r="J42" s="10">
        <v>682</v>
      </c>
      <c r="K42" s="10">
        <v>7236</v>
      </c>
      <c r="L42" s="10">
        <v>4834</v>
      </c>
      <c r="M42" s="24">
        <f t="shared" si="5"/>
        <v>31024</v>
      </c>
      <c r="N42" s="10">
        <f t="shared" si="6"/>
        <v>518</v>
      </c>
      <c r="O42" s="25">
        <f t="shared" si="7"/>
        <v>0.01698026617714548</v>
      </c>
    </row>
    <row r="43" spans="1:15" ht="15" customHeight="1">
      <c r="A43" s="63" t="s">
        <v>55</v>
      </c>
      <c r="B43" s="64"/>
      <c r="C43" s="64"/>
      <c r="D43" s="64"/>
      <c r="E43" s="64"/>
      <c r="F43" s="64"/>
      <c r="G43" s="64"/>
      <c r="H43" s="66"/>
      <c r="I43" s="64"/>
      <c r="J43" s="64"/>
      <c r="K43" s="64"/>
      <c r="L43" s="64"/>
      <c r="M43" s="66"/>
      <c r="N43" s="64"/>
      <c r="O43" s="65"/>
    </row>
    <row r="44" spans="1:15" ht="15" customHeight="1">
      <c r="A44" s="21"/>
      <c r="B44" s="3" t="s">
        <v>1</v>
      </c>
      <c r="C44" s="22"/>
      <c r="D44" s="3"/>
      <c r="E44" s="3"/>
      <c r="F44" s="3"/>
      <c r="G44" s="3"/>
      <c r="H44" s="24"/>
      <c r="I44" s="3"/>
      <c r="J44" s="3"/>
      <c r="K44" s="3"/>
      <c r="L44" s="3"/>
      <c r="M44" s="24"/>
      <c r="N44" s="3"/>
      <c r="O44" s="25"/>
    </row>
    <row r="45" spans="1:15" ht="15" customHeight="1">
      <c r="A45" s="21"/>
      <c r="B45" s="3"/>
      <c r="C45" s="22" t="s">
        <v>17</v>
      </c>
      <c r="D45" s="23">
        <v>21398</v>
      </c>
      <c r="E45" s="23">
        <v>20</v>
      </c>
      <c r="F45" s="10">
        <v>7236</v>
      </c>
      <c r="G45" s="10">
        <v>4500</v>
      </c>
      <c r="H45" s="24">
        <f>SUM(D45:G45)</f>
        <v>33154</v>
      </c>
      <c r="I45" s="23">
        <v>21826</v>
      </c>
      <c r="J45" s="23">
        <v>195</v>
      </c>
      <c r="K45" s="23">
        <v>7236</v>
      </c>
      <c r="L45" s="10">
        <v>4834</v>
      </c>
      <c r="M45" s="24">
        <f>SUM(I45:L45)</f>
        <v>34091</v>
      </c>
      <c r="N45" s="10">
        <f>(M45-H45)</f>
        <v>937</v>
      </c>
      <c r="O45" s="25">
        <f>(M45-H45)/H45</f>
        <v>0.028262049828075043</v>
      </c>
    </row>
    <row r="46" spans="1:15" ht="15" customHeight="1">
      <c r="A46" s="21"/>
      <c r="B46" s="3"/>
      <c r="C46" s="22" t="s">
        <v>18</v>
      </c>
      <c r="D46" s="23">
        <v>21600</v>
      </c>
      <c r="E46" s="23">
        <v>20</v>
      </c>
      <c r="F46" s="10">
        <v>7236</v>
      </c>
      <c r="G46" s="10">
        <v>4500</v>
      </c>
      <c r="H46" s="24">
        <f>SUM(D46:G46)</f>
        <v>33356</v>
      </c>
      <c r="I46" s="23">
        <v>22020</v>
      </c>
      <c r="J46" s="23">
        <v>195</v>
      </c>
      <c r="K46" s="23">
        <v>7236</v>
      </c>
      <c r="L46" s="10">
        <v>4834</v>
      </c>
      <c r="M46" s="24">
        <f>SUM(I46:L46)</f>
        <v>34285</v>
      </c>
      <c r="N46" s="10">
        <f>(M46-H46)</f>
        <v>929</v>
      </c>
      <c r="O46" s="25">
        <f>(M46-H46)/H46</f>
        <v>0.027851061278330737</v>
      </c>
    </row>
    <row r="47" spans="1:15" ht="15" customHeight="1">
      <c r="A47" s="17"/>
      <c r="B47" s="18" t="s">
        <v>4</v>
      </c>
      <c r="C47" s="19"/>
      <c r="D47" s="26"/>
      <c r="E47" s="26"/>
      <c r="F47" s="27"/>
      <c r="G47" s="27"/>
      <c r="H47" s="28"/>
      <c r="I47" s="43"/>
      <c r="J47" s="43"/>
      <c r="K47" s="43"/>
      <c r="L47" s="27"/>
      <c r="M47" s="28"/>
      <c r="N47" s="27"/>
      <c r="O47" s="20"/>
    </row>
    <row r="48" spans="1:15" ht="15" customHeight="1">
      <c r="A48" s="21"/>
      <c r="B48" s="3"/>
      <c r="C48" s="22" t="s">
        <v>42</v>
      </c>
      <c r="D48" s="23">
        <v>16170</v>
      </c>
      <c r="E48" s="23">
        <v>11</v>
      </c>
      <c r="F48" s="10">
        <v>7236</v>
      </c>
      <c r="G48" s="10">
        <v>4500</v>
      </c>
      <c r="H48" s="24">
        <f aca="true" t="shared" si="8" ref="H48:H53">SUM(D48:G48)</f>
        <v>27917</v>
      </c>
      <c r="I48" s="23">
        <v>16980</v>
      </c>
      <c r="J48" s="23">
        <v>178</v>
      </c>
      <c r="K48" s="23">
        <v>7236</v>
      </c>
      <c r="L48" s="10">
        <v>4834</v>
      </c>
      <c r="M48" s="24">
        <f aca="true" t="shared" si="9" ref="M48:M53">SUM(I48:L48)</f>
        <v>29228</v>
      </c>
      <c r="N48" s="10">
        <f aca="true" t="shared" si="10" ref="N48:N53">(M48-H48)</f>
        <v>1311</v>
      </c>
      <c r="O48" s="25">
        <f aca="true" t="shared" si="11" ref="O48:O53">(M48-H48)/H48</f>
        <v>0.046960633305870976</v>
      </c>
    </row>
    <row r="49" spans="1:15" ht="15" customHeight="1">
      <c r="A49" s="21"/>
      <c r="B49" s="3"/>
      <c r="C49" s="22" t="s">
        <v>49</v>
      </c>
      <c r="D49" s="23">
        <v>16830</v>
      </c>
      <c r="E49" s="23">
        <v>20</v>
      </c>
      <c r="F49" s="10">
        <v>7236</v>
      </c>
      <c r="G49" s="10">
        <v>4500</v>
      </c>
      <c r="H49" s="24">
        <f t="shared" si="8"/>
        <v>28586</v>
      </c>
      <c r="I49" s="23">
        <v>17250</v>
      </c>
      <c r="J49" s="23">
        <v>195</v>
      </c>
      <c r="K49" s="23">
        <v>7236</v>
      </c>
      <c r="L49" s="10">
        <v>4834</v>
      </c>
      <c r="M49" s="24">
        <f t="shared" si="9"/>
        <v>29515</v>
      </c>
      <c r="N49" s="10">
        <f t="shared" si="10"/>
        <v>929</v>
      </c>
      <c r="O49" s="25">
        <f t="shared" si="11"/>
        <v>0.03249842580284055</v>
      </c>
    </row>
    <row r="50" spans="1:15" ht="15" customHeight="1">
      <c r="A50" s="21"/>
      <c r="B50" s="3"/>
      <c r="C50" s="22" t="s">
        <v>19</v>
      </c>
      <c r="D50" s="23">
        <v>21480</v>
      </c>
      <c r="E50" s="23">
        <v>20</v>
      </c>
      <c r="F50" s="10">
        <v>7236</v>
      </c>
      <c r="G50" s="10">
        <v>4500</v>
      </c>
      <c r="H50" s="24">
        <f t="shared" si="8"/>
        <v>33236</v>
      </c>
      <c r="I50" s="23">
        <v>22560</v>
      </c>
      <c r="J50" s="23">
        <v>195</v>
      </c>
      <c r="K50" s="23">
        <v>7236</v>
      </c>
      <c r="L50" s="10">
        <v>4834</v>
      </c>
      <c r="M50" s="24">
        <f t="shared" si="9"/>
        <v>34825</v>
      </c>
      <c r="N50" s="10">
        <f t="shared" si="10"/>
        <v>1589</v>
      </c>
      <c r="O50" s="25">
        <f t="shared" si="11"/>
        <v>0.04780960404380792</v>
      </c>
    </row>
    <row r="51" spans="1:15" ht="15" customHeight="1">
      <c r="A51" s="21"/>
      <c r="B51" s="3"/>
      <c r="C51" s="22" t="s">
        <v>40</v>
      </c>
      <c r="D51" s="23">
        <v>21480</v>
      </c>
      <c r="E51" s="23">
        <v>20</v>
      </c>
      <c r="F51" s="10">
        <v>7236</v>
      </c>
      <c r="G51" s="10">
        <v>4500</v>
      </c>
      <c r="H51" s="24">
        <f t="shared" si="8"/>
        <v>33236</v>
      </c>
      <c r="I51" s="23">
        <v>22980</v>
      </c>
      <c r="J51" s="23">
        <v>195</v>
      </c>
      <c r="K51" s="23">
        <v>7236</v>
      </c>
      <c r="L51" s="10">
        <v>4834</v>
      </c>
      <c r="M51" s="24">
        <f t="shared" si="9"/>
        <v>35245</v>
      </c>
      <c r="N51" s="10">
        <f t="shared" si="10"/>
        <v>2009</v>
      </c>
      <c r="O51" s="25">
        <f t="shared" si="11"/>
        <v>0.060446503791069923</v>
      </c>
    </row>
    <row r="52" spans="1:15" ht="15" customHeight="1">
      <c r="A52" s="21"/>
      <c r="B52" s="3"/>
      <c r="C52" s="22" t="s">
        <v>18</v>
      </c>
      <c r="D52" s="23">
        <v>28080</v>
      </c>
      <c r="E52" s="23">
        <v>20</v>
      </c>
      <c r="F52" s="10">
        <v>7236</v>
      </c>
      <c r="G52" s="10">
        <v>4500</v>
      </c>
      <c r="H52" s="24">
        <f t="shared" si="8"/>
        <v>39836</v>
      </c>
      <c r="I52" s="23">
        <v>28650</v>
      </c>
      <c r="J52" s="23">
        <v>195</v>
      </c>
      <c r="K52" s="23">
        <v>7236</v>
      </c>
      <c r="L52" s="10">
        <v>4834</v>
      </c>
      <c r="M52" s="24">
        <f t="shared" si="9"/>
        <v>40915</v>
      </c>
      <c r="N52" s="10">
        <f t="shared" si="10"/>
        <v>1079</v>
      </c>
      <c r="O52" s="25">
        <f t="shared" si="11"/>
        <v>0.027086052816547846</v>
      </c>
    </row>
    <row r="53" spans="1:15" ht="15" customHeight="1">
      <c r="A53" s="21"/>
      <c r="B53" s="3"/>
      <c r="C53" s="22" t="s">
        <v>20</v>
      </c>
      <c r="D53" s="23">
        <v>16038</v>
      </c>
      <c r="E53" s="23">
        <v>20</v>
      </c>
      <c r="F53" s="10">
        <v>7236</v>
      </c>
      <c r="G53" s="10">
        <v>4500</v>
      </c>
      <c r="H53" s="24">
        <f t="shared" si="8"/>
        <v>27794</v>
      </c>
      <c r="I53" s="23">
        <v>16362</v>
      </c>
      <c r="J53" s="23">
        <v>180</v>
      </c>
      <c r="K53" s="23">
        <v>7236</v>
      </c>
      <c r="L53" s="10">
        <v>4834</v>
      </c>
      <c r="M53" s="24">
        <f t="shared" si="9"/>
        <v>28612</v>
      </c>
      <c r="N53" s="10">
        <f t="shared" si="10"/>
        <v>818</v>
      </c>
      <c r="O53" s="25">
        <f t="shared" si="11"/>
        <v>0.029430812405555156</v>
      </c>
    </row>
    <row r="54" spans="1:15" ht="15" customHeight="1">
      <c r="A54" s="17"/>
      <c r="B54" s="18" t="s">
        <v>15</v>
      </c>
      <c r="C54" s="19"/>
      <c r="D54" s="43"/>
      <c r="E54" s="43"/>
      <c r="F54" s="18"/>
      <c r="G54" s="18"/>
      <c r="H54" s="28"/>
      <c r="I54" s="43"/>
      <c r="J54" s="43"/>
      <c r="K54" s="43"/>
      <c r="L54" s="18"/>
      <c r="M54" s="28"/>
      <c r="N54" s="18"/>
      <c r="O54" s="20"/>
    </row>
    <row r="55" spans="1:15" ht="15" customHeight="1">
      <c r="A55" s="21"/>
      <c r="B55" s="3"/>
      <c r="C55" s="22" t="s">
        <v>21</v>
      </c>
      <c r="D55" s="23">
        <v>69178</v>
      </c>
      <c r="E55" s="23">
        <v>20</v>
      </c>
      <c r="F55" s="10">
        <v>7236</v>
      </c>
      <c r="G55" s="10">
        <v>4500</v>
      </c>
      <c r="H55" s="24">
        <f>SUM(D55:G55)</f>
        <v>80934</v>
      </c>
      <c r="I55" s="23">
        <v>72291</v>
      </c>
      <c r="J55" s="23">
        <v>183</v>
      </c>
      <c r="K55" s="23">
        <v>7236</v>
      </c>
      <c r="L55" s="10">
        <v>4834</v>
      </c>
      <c r="M55" s="24">
        <f>SUM(I55:L55)</f>
        <v>84544</v>
      </c>
      <c r="N55" s="10">
        <f>(M55-H55)</f>
        <v>3610</v>
      </c>
      <c r="O55" s="25">
        <f>(M55-H55)/H55</f>
        <v>0.04460424543455161</v>
      </c>
    </row>
    <row r="56" spans="1:15" ht="15" customHeight="1">
      <c r="A56" s="21"/>
      <c r="B56" s="3"/>
      <c r="C56" s="22" t="s">
        <v>22</v>
      </c>
      <c r="D56" s="23">
        <v>38919</v>
      </c>
      <c r="E56" s="23">
        <v>20</v>
      </c>
      <c r="F56" s="10">
        <v>7236</v>
      </c>
      <c r="G56" s="10">
        <v>4500</v>
      </c>
      <c r="H56" s="24">
        <f>SUM(D56:G56)</f>
        <v>50675</v>
      </c>
      <c r="I56" s="23">
        <v>39697</v>
      </c>
      <c r="J56" s="23">
        <v>183</v>
      </c>
      <c r="K56" s="23">
        <v>7236</v>
      </c>
      <c r="L56" s="10">
        <v>4834</v>
      </c>
      <c r="M56" s="24">
        <f>SUM(I56:L56)</f>
        <v>51950</v>
      </c>
      <c r="N56" s="10">
        <f>(M56-H56)</f>
        <v>1275</v>
      </c>
      <c r="O56" s="25">
        <f>(M56-H56)/H56</f>
        <v>0.025160335471139616</v>
      </c>
    </row>
    <row r="57" spans="1:15" ht="15" customHeight="1">
      <c r="A57" s="21"/>
      <c r="B57" s="3"/>
      <c r="C57" s="22" t="s">
        <v>24</v>
      </c>
      <c r="D57" s="23">
        <v>23340</v>
      </c>
      <c r="E57" s="23">
        <v>20</v>
      </c>
      <c r="F57" s="10">
        <v>7236</v>
      </c>
      <c r="G57" s="10">
        <v>4500</v>
      </c>
      <c r="H57" s="44">
        <f>SUM(D57:G57)</f>
        <v>35096</v>
      </c>
      <c r="I57" s="45">
        <v>23820</v>
      </c>
      <c r="J57" s="45">
        <v>187</v>
      </c>
      <c r="K57" s="45">
        <v>7236</v>
      </c>
      <c r="L57" s="46">
        <v>4834</v>
      </c>
      <c r="M57" s="47">
        <f>SUM(I57:L57)</f>
        <v>36077</v>
      </c>
      <c r="N57" s="46">
        <f>(M57-H57)</f>
        <v>981</v>
      </c>
      <c r="O57" s="48">
        <f>(M57-H57)/H57</f>
        <v>0.027951903350809208</v>
      </c>
    </row>
    <row r="58" spans="1:15" ht="15" customHeight="1">
      <c r="A58" s="21"/>
      <c r="B58" s="3"/>
      <c r="C58" s="22" t="s">
        <v>48</v>
      </c>
      <c r="D58" s="23">
        <v>28080</v>
      </c>
      <c r="E58" s="23">
        <v>20</v>
      </c>
      <c r="F58" s="10">
        <v>7236</v>
      </c>
      <c r="G58" s="10">
        <v>4500</v>
      </c>
      <c r="H58" s="24">
        <f>SUM(D58:G58)</f>
        <v>39836</v>
      </c>
      <c r="I58" s="23">
        <v>28650</v>
      </c>
      <c r="J58" s="23">
        <v>180</v>
      </c>
      <c r="K58" s="23">
        <v>7236</v>
      </c>
      <c r="L58" s="10">
        <v>4834</v>
      </c>
      <c r="M58" s="24">
        <f>SUM(I58:L58)</f>
        <v>40900</v>
      </c>
      <c r="N58" s="10">
        <f>(M58-H58)</f>
        <v>1064</v>
      </c>
      <c r="O58" s="25">
        <f>(M58-H58)/H58</f>
        <v>0.02670950898684607</v>
      </c>
    </row>
    <row r="59" spans="1:15" ht="15" customHeight="1" thickBot="1">
      <c r="A59" s="36"/>
      <c r="B59" s="37"/>
      <c r="C59" s="38" t="s">
        <v>41</v>
      </c>
      <c r="D59" s="39">
        <v>24444</v>
      </c>
      <c r="E59" s="39">
        <v>20</v>
      </c>
      <c r="F59" s="40">
        <v>7236</v>
      </c>
      <c r="G59" s="40">
        <v>4500</v>
      </c>
      <c r="H59" s="41">
        <f>SUM(D59:G59)</f>
        <v>36200</v>
      </c>
      <c r="I59" s="39">
        <v>27866</v>
      </c>
      <c r="J59" s="39">
        <v>183</v>
      </c>
      <c r="K59" s="39">
        <v>7236</v>
      </c>
      <c r="L59" s="40">
        <v>4834</v>
      </c>
      <c r="M59" s="41">
        <f>SUM(I59:L59)</f>
        <v>40119</v>
      </c>
      <c r="N59" s="40">
        <f>(M59-H59)</f>
        <v>3919</v>
      </c>
      <c r="O59" s="42">
        <f>(M59-H59)/H59</f>
        <v>0.10825966850828729</v>
      </c>
    </row>
    <row r="60" spans="1:26" ht="13.5" customHeight="1">
      <c r="A60" s="70"/>
      <c r="B60" s="70"/>
      <c r="C60" s="70"/>
      <c r="D60" s="71"/>
      <c r="E60" s="71"/>
      <c r="F60" s="71"/>
      <c r="G60" s="72"/>
      <c r="H60" s="72"/>
      <c r="I60" s="72"/>
      <c r="J60" s="72"/>
      <c r="K60" s="71"/>
      <c r="L60" s="72"/>
      <c r="M60" s="72"/>
      <c r="N60" s="72"/>
      <c r="O60" s="72"/>
      <c r="P60" s="10"/>
      <c r="Q60" s="11"/>
      <c r="Y60" s="4"/>
      <c r="Z60" s="4"/>
    </row>
    <row r="61" spans="1:26" s="1" customFormat="1" ht="13.5" customHeight="1">
      <c r="A61" s="49"/>
      <c r="B61" s="53" t="s">
        <v>37</v>
      </c>
      <c r="C61" s="53"/>
      <c r="D61" s="50"/>
      <c r="E61" s="50"/>
      <c r="F61" s="50"/>
      <c r="G61" s="7"/>
      <c r="H61" s="7"/>
      <c r="I61" s="7"/>
      <c r="J61" s="7"/>
      <c r="K61" s="50"/>
      <c r="L61" s="7"/>
      <c r="M61" s="7"/>
      <c r="N61" s="7"/>
      <c r="O61" s="7"/>
      <c r="P61" s="7"/>
      <c r="Q61" s="8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3"/>
      <c r="B62" s="54"/>
      <c r="C62" s="55" t="s">
        <v>52</v>
      </c>
      <c r="D62" s="23"/>
      <c r="E62" s="23"/>
      <c r="F62" s="23"/>
      <c r="G62" s="10"/>
      <c r="H62" s="10"/>
      <c r="I62" s="10"/>
      <c r="J62" s="10"/>
      <c r="K62" s="23"/>
      <c r="L62" s="10"/>
      <c r="M62" s="10"/>
      <c r="N62" s="10"/>
      <c r="O62" s="10"/>
      <c r="P62" s="10"/>
      <c r="Q62" s="11"/>
      <c r="Y62" s="4"/>
      <c r="Z62" s="4"/>
    </row>
    <row r="63" spans="2:26" ht="13.5" customHeight="1">
      <c r="B63" s="56"/>
      <c r="C63" s="56" t="s">
        <v>57</v>
      </c>
      <c r="H63" s="5"/>
      <c r="I63" s="9"/>
      <c r="M63" s="5"/>
      <c r="P63" s="5"/>
      <c r="Q63" s="9"/>
      <c r="Y63" s="4"/>
      <c r="Z63" s="4"/>
    </row>
    <row r="64" spans="2:26" ht="13.5" customHeight="1">
      <c r="B64" s="56"/>
      <c r="C64" s="56" t="s">
        <v>53</v>
      </c>
      <c r="H64" s="5"/>
      <c r="I64" s="9"/>
      <c r="M64" s="5"/>
      <c r="P64" s="5"/>
      <c r="Q64" s="9"/>
      <c r="Y64" s="4"/>
      <c r="Z64" s="4"/>
    </row>
    <row r="65" spans="1:26" ht="12.75">
      <c r="A65" s="3"/>
      <c r="B65" s="3"/>
      <c r="C65" s="51"/>
      <c r="D65" s="23"/>
      <c r="E65" s="23"/>
      <c r="F65" s="23"/>
      <c r="G65" s="10"/>
      <c r="H65" s="10"/>
      <c r="I65" s="10"/>
      <c r="J65" s="10"/>
      <c r="K65" s="23"/>
      <c r="L65" s="10"/>
      <c r="M65" s="10"/>
      <c r="N65" s="10"/>
      <c r="O65" s="10"/>
      <c r="P65" s="10"/>
      <c r="Q65" s="11"/>
      <c r="Y65" s="4"/>
      <c r="Z65" s="4"/>
    </row>
  </sheetData>
  <sheetProtection/>
  <printOptions horizontalCentered="1"/>
  <pageMargins left="0.5" right="0.5" top="0.5" bottom="0.5" header="0.22" footer="0.01"/>
  <pageSetup fitToHeight="1" fitToWidth="1" horizontalDpi="600" verticalDpi="600" orientation="portrait" scale="64" r:id="rId1"/>
  <rowBreaks count="1" manualBreakCount="1">
    <brk id="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2011-10-06T17:04:40Z</cp:lastPrinted>
  <dcterms:created xsi:type="dcterms:W3CDTF">2003-05-29T18:39:21Z</dcterms:created>
  <dcterms:modified xsi:type="dcterms:W3CDTF">2013-12-02T20:21:38Z</dcterms:modified>
  <cp:category/>
  <cp:version/>
  <cp:contentType/>
  <cp:contentStatus/>
</cp:coreProperties>
</file>